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С\Desktop\ІТ-фінанси акредитація\"/>
    </mc:Choice>
  </mc:AlternateContent>
  <workbookProtection workbookAlgorithmName="SHA-512" workbookHashValue="NSYesvS4kkhRRqP28dln5pLOUjQfVTT6FcDV+yip/XRmBnC/Z3B1eoGpMx2s9JyDSMw2nCU+n2nqHgthUn/vVQ==" workbookSaltValue="3mr4Nqa/e1C+J534yTaQOg==" workbookSpinCount="100000" lockStructure="1"/>
  <bookViews>
    <workbookView xWindow="0" yWindow="0" windowWidth="28635" windowHeight="12345"/>
  </bookViews>
  <sheets>
    <sheet name="БСО" sheetId="2" r:id="rId1"/>
  </sheets>
  <definedNames>
    <definedName name="_xlnm.Print_Area" localSheetId="0">БСО!$A$36:$AE$107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3" i="2" l="1"/>
  <c r="L102" i="2"/>
  <c r="L101" i="2"/>
  <c r="S98" i="2" l="1"/>
  <c r="R98" i="2"/>
  <c r="Q98" i="2"/>
  <c r="P98" i="2"/>
  <c r="AE98" i="2"/>
  <c r="AD98" i="2"/>
  <c r="AC98" i="2"/>
  <c r="AB98" i="2"/>
  <c r="AA98" i="2"/>
  <c r="Z98" i="2"/>
  <c r="Y98" i="2"/>
  <c r="X98" i="2"/>
  <c r="W98" i="2"/>
  <c r="V98" i="2"/>
  <c r="U98" i="2"/>
  <c r="T98" i="2"/>
  <c r="AE65" i="2"/>
  <c r="AD65" i="2"/>
  <c r="AC65" i="2"/>
  <c r="AB65" i="2"/>
  <c r="AA65" i="2"/>
  <c r="Z65" i="2"/>
  <c r="Y65" i="2"/>
  <c r="X65" i="2"/>
  <c r="V65" i="2"/>
  <c r="T65" i="2"/>
  <c r="S65" i="2"/>
  <c r="R65" i="2"/>
  <c r="P65" i="2"/>
  <c r="O65" i="2"/>
  <c r="N65" i="2"/>
  <c r="M65" i="2"/>
  <c r="L65" i="2"/>
  <c r="K65" i="2"/>
  <c r="J65" i="2"/>
  <c r="I65" i="2"/>
  <c r="H65" i="2"/>
  <c r="G65" i="2"/>
  <c r="AE43" i="2"/>
  <c r="AD43" i="2"/>
  <c r="AC43" i="2"/>
  <c r="AB43" i="2"/>
  <c r="AA43" i="2"/>
  <c r="Z43" i="2"/>
  <c r="Y43" i="2"/>
  <c r="X43" i="2"/>
  <c r="V43" i="2"/>
  <c r="U43" i="2"/>
  <c r="T43" i="2"/>
  <c r="S43" i="2"/>
  <c r="R43" i="2"/>
  <c r="P43" i="2"/>
  <c r="O43" i="2"/>
  <c r="N43" i="2"/>
  <c r="M43" i="2"/>
  <c r="L43" i="2"/>
  <c r="K43" i="2"/>
  <c r="J43" i="2"/>
  <c r="H43" i="2"/>
  <c r="G43" i="2"/>
  <c r="AE57" i="2"/>
  <c r="AD57" i="2"/>
  <c r="AC57" i="2"/>
  <c r="AB57" i="2"/>
  <c r="AA57" i="2"/>
  <c r="Z57" i="2"/>
  <c r="Y57" i="2"/>
  <c r="X57" i="2"/>
  <c r="V57" i="2"/>
  <c r="T57" i="2"/>
  <c r="S57" i="2"/>
  <c r="R57" i="2"/>
  <c r="P57" i="2"/>
  <c r="O57" i="2"/>
  <c r="N57" i="2"/>
  <c r="M57" i="2"/>
  <c r="K57" i="2"/>
  <c r="J57" i="2"/>
  <c r="H57" i="2"/>
  <c r="F57" i="2"/>
  <c r="F43" i="2"/>
  <c r="Y69" i="2" l="1"/>
  <c r="AC69" i="2"/>
  <c r="V69" i="2"/>
  <c r="O69" i="2"/>
  <c r="AD69" i="2"/>
  <c r="K69" i="2"/>
  <c r="P69" i="2"/>
  <c r="AE69" i="2"/>
  <c r="F69" i="2"/>
  <c r="M69" i="2"/>
  <c r="R69" i="2"/>
  <c r="X69" i="2"/>
  <c r="AB69" i="2"/>
  <c r="T69" i="2"/>
  <c r="Z69" i="2"/>
  <c r="AA69" i="2"/>
  <c r="H69" i="2"/>
  <c r="J69" i="2"/>
  <c r="N69" i="2"/>
  <c r="S69" i="2"/>
  <c r="I43" i="2"/>
  <c r="I78" i="2"/>
  <c r="I63" i="2"/>
  <c r="G63" i="2"/>
  <c r="L63" i="2" s="1"/>
  <c r="I62" i="2"/>
  <c r="G62" i="2"/>
  <c r="L62" i="2" s="1"/>
  <c r="I61" i="2"/>
  <c r="G61" i="2"/>
  <c r="L61" i="2" s="1"/>
  <c r="I60" i="2"/>
  <c r="G60" i="2"/>
  <c r="I57" i="2" l="1"/>
  <c r="I69" i="2" s="1"/>
  <c r="L60" i="2"/>
  <c r="L57" i="2" s="1"/>
  <c r="L69" i="2" s="1"/>
  <c r="G57" i="2"/>
  <c r="G69" i="2" s="1"/>
  <c r="AE104" i="2"/>
  <c r="AE107" i="2" s="1"/>
  <c r="AD104" i="2"/>
  <c r="AD107" i="2" s="1"/>
  <c r="AC104" i="2"/>
  <c r="AC107" i="2" s="1"/>
  <c r="AB104" i="2"/>
  <c r="AB107" i="2" s="1"/>
  <c r="AA104" i="2"/>
  <c r="AA107" i="2" s="1"/>
  <c r="Z104" i="2"/>
  <c r="Z107" i="2" s="1"/>
  <c r="Y104" i="2"/>
  <c r="Y107" i="2" s="1"/>
  <c r="X104" i="2"/>
  <c r="X107" i="2" s="1"/>
  <c r="W104" i="2"/>
  <c r="W107" i="2" s="1"/>
  <c r="V104" i="2"/>
  <c r="V107" i="2" s="1"/>
  <c r="U104" i="2"/>
  <c r="U107" i="2" s="1"/>
  <c r="T104" i="2"/>
  <c r="T107" i="2" s="1"/>
  <c r="S104" i="2"/>
  <c r="S107" i="2" s="1"/>
  <c r="R104" i="2"/>
  <c r="R107" i="2" s="1"/>
  <c r="Q104" i="2"/>
  <c r="Q107" i="2" s="1"/>
  <c r="P104" i="2"/>
  <c r="P107" i="2" s="1"/>
  <c r="N104" i="2"/>
  <c r="M104" i="2"/>
  <c r="K104" i="2"/>
  <c r="J104" i="2"/>
  <c r="H104" i="2"/>
  <c r="O103" i="2"/>
  <c r="O102" i="2"/>
  <c r="O101" i="2"/>
  <c r="L100" i="2"/>
  <c r="O100" i="2" s="1"/>
  <c r="AD105" i="2"/>
  <c r="R105" i="2"/>
  <c r="N98" i="2"/>
  <c r="M98" i="2"/>
  <c r="M105" i="2" s="1"/>
  <c r="K98" i="2"/>
  <c r="J98" i="2"/>
  <c r="H98" i="2"/>
  <c r="F98" i="2"/>
  <c r="G97" i="2"/>
  <c r="G96" i="2"/>
  <c r="I95" i="2"/>
  <c r="G95" i="2"/>
  <c r="L95" i="2" s="1"/>
  <c r="O95" i="2" s="1"/>
  <c r="I94" i="2"/>
  <c r="G94" i="2"/>
  <c r="L94" i="2" s="1"/>
  <c r="O94" i="2" s="1"/>
  <c r="I93" i="2"/>
  <c r="G93" i="2"/>
  <c r="L93" i="2" s="1"/>
  <c r="O93" i="2" s="1"/>
  <c r="I92" i="2"/>
  <c r="G92" i="2"/>
  <c r="L92" i="2" s="1"/>
  <c r="O92" i="2" s="1"/>
  <c r="I91" i="2"/>
  <c r="G91" i="2"/>
  <c r="L91" i="2" s="1"/>
  <c r="O91" i="2" s="1"/>
  <c r="I90" i="2"/>
  <c r="G90" i="2"/>
  <c r="L90" i="2" s="1"/>
  <c r="O90" i="2" s="1"/>
  <c r="I89" i="2"/>
  <c r="G89" i="2"/>
  <c r="L89" i="2" s="1"/>
  <c r="O89" i="2" s="1"/>
  <c r="I88" i="2"/>
  <c r="G88" i="2"/>
  <c r="L88" i="2" s="1"/>
  <c r="O88" i="2" s="1"/>
  <c r="I87" i="2"/>
  <c r="G87" i="2"/>
  <c r="L87" i="2" s="1"/>
  <c r="O87" i="2" s="1"/>
  <c r="I86" i="2"/>
  <c r="G86" i="2"/>
  <c r="L86" i="2" s="1"/>
  <c r="O86" i="2" s="1"/>
  <c r="I85" i="2"/>
  <c r="G85" i="2"/>
  <c r="L85" i="2" s="1"/>
  <c r="O85" i="2" s="1"/>
  <c r="I84" i="2"/>
  <c r="G84" i="2"/>
  <c r="L84" i="2" s="1"/>
  <c r="O84" i="2" s="1"/>
  <c r="I83" i="2"/>
  <c r="G83" i="2"/>
  <c r="L83" i="2" s="1"/>
  <c r="O83" i="2" s="1"/>
  <c r="I82" i="2"/>
  <c r="G82" i="2"/>
  <c r="L82" i="2" s="1"/>
  <c r="O82" i="2" s="1"/>
  <c r="I81" i="2"/>
  <c r="G81" i="2"/>
  <c r="L81" i="2" s="1"/>
  <c r="O81" i="2" s="1"/>
  <c r="I80" i="2"/>
  <c r="G80" i="2"/>
  <c r="L80" i="2" s="1"/>
  <c r="O80" i="2" s="1"/>
  <c r="I79" i="2"/>
  <c r="G79" i="2"/>
  <c r="L79" i="2" s="1"/>
  <c r="O79" i="2" s="1"/>
  <c r="G78" i="2"/>
  <c r="L78" i="2" s="1"/>
  <c r="O78" i="2" s="1"/>
  <c r="I77" i="2"/>
  <c r="G77" i="2"/>
  <c r="L77" i="2" s="1"/>
  <c r="O77" i="2" s="1"/>
  <c r="I76" i="2"/>
  <c r="G76" i="2"/>
  <c r="L76" i="2" s="1"/>
  <c r="O76" i="2" s="1"/>
  <c r="I75" i="2"/>
  <c r="G75" i="2"/>
  <c r="L75" i="2" s="1"/>
  <c r="O75" i="2" s="1"/>
  <c r="I74" i="2"/>
  <c r="G74" i="2"/>
  <c r="L74" i="2" s="1"/>
  <c r="O74" i="2" s="1"/>
  <c r="I73" i="2"/>
  <c r="G73" i="2"/>
  <c r="L73" i="2" s="1"/>
  <c r="O73" i="2" s="1"/>
  <c r="I72" i="2"/>
  <c r="G72" i="2"/>
  <c r="L72" i="2" s="1"/>
  <c r="O72" i="2" s="1"/>
  <c r="I71" i="2"/>
  <c r="G71" i="2"/>
  <c r="L71" i="2" s="1"/>
  <c r="V105" i="2" l="1"/>
  <c r="Z105" i="2"/>
  <c r="W105" i="2"/>
  <c r="H105" i="2"/>
  <c r="N105" i="2"/>
  <c r="S105" i="2"/>
  <c r="AE105" i="2"/>
  <c r="L104" i="2"/>
  <c r="O104" i="2" s="1"/>
  <c r="G98" i="2"/>
  <c r="G105" i="2" s="1"/>
  <c r="G107" i="2" s="1"/>
  <c r="I98" i="2"/>
  <c r="J105" i="2"/>
  <c r="P105" i="2"/>
  <c r="AB105" i="2"/>
  <c r="I104" i="2"/>
  <c r="K105" i="2"/>
  <c r="Q105" i="2"/>
  <c r="Y105" i="2"/>
  <c r="AC105" i="2"/>
  <c r="T105" i="2"/>
  <c r="U105" i="2"/>
  <c r="AA105" i="2"/>
  <c r="X105" i="2"/>
  <c r="L98" i="2"/>
  <c r="O71" i="2"/>
  <c r="I105" i="2" l="1"/>
  <c r="L105" i="2"/>
  <c r="O105" i="2" s="1"/>
  <c r="O98" i="2"/>
</calcChain>
</file>

<file path=xl/sharedStrings.xml><?xml version="1.0" encoding="utf-8"?>
<sst xmlns="http://schemas.openxmlformats.org/spreadsheetml/2006/main" count="187" uniqueCount="152">
  <si>
    <t>Код ОК</t>
  </si>
  <si>
    <t>Наза освітньої компоненти</t>
  </si>
  <si>
    <t>Вид контролю</t>
  </si>
  <si>
    <t>Е</t>
  </si>
  <si>
    <t>ДЗ</t>
  </si>
  <si>
    <t>КР</t>
  </si>
  <si>
    <t>Кредити ЄКТС</t>
  </si>
  <si>
    <t>кількість годин</t>
  </si>
  <si>
    <t>Всього</t>
  </si>
  <si>
    <t>із них</t>
  </si>
  <si>
    <t>аудиторні</t>
  </si>
  <si>
    <t>у тому числі</t>
  </si>
  <si>
    <t>разом</t>
  </si>
  <si>
    <t>лекції</t>
  </si>
  <si>
    <t>практичні</t>
  </si>
  <si>
    <t>семінарські</t>
  </si>
  <si>
    <t>самостійна</t>
  </si>
  <si>
    <t>екзаени</t>
  </si>
  <si>
    <t>курсові</t>
  </si>
  <si>
    <t>частка самостійної роботи у відсотках</t>
  </si>
  <si>
    <t>Розподіл за курсами і семестрами в годинах і кредитах</t>
  </si>
  <si>
    <t>І курс</t>
  </si>
  <si>
    <t>1 семестр</t>
  </si>
  <si>
    <t>2 семестр</t>
  </si>
  <si>
    <t>ІІ курс</t>
  </si>
  <si>
    <t>3 семестр</t>
  </si>
  <si>
    <t>4 семестр</t>
  </si>
  <si>
    <t>ІІІ курс</t>
  </si>
  <si>
    <t>ІV курс</t>
  </si>
  <si>
    <t>5 семестр</t>
  </si>
  <si>
    <t>6 семестр</t>
  </si>
  <si>
    <t>7 семестр</t>
  </si>
  <si>
    <t>8 семестр</t>
  </si>
  <si>
    <t>рекомендована кількість тижнів</t>
  </si>
  <si>
    <t>год</t>
  </si>
  <si>
    <t>кр</t>
  </si>
  <si>
    <t>Обовязкові компоненти</t>
  </si>
  <si>
    <t>ОК 1</t>
  </si>
  <si>
    <t>ОК 2</t>
  </si>
  <si>
    <t>Основи філософських знань</t>
  </si>
  <si>
    <t>ОК 3</t>
  </si>
  <si>
    <t>Українська мова (за професійним спрямуванням)</t>
  </si>
  <si>
    <t>ОК 4</t>
  </si>
  <si>
    <t>ОК 5</t>
  </si>
  <si>
    <t>Основи правознавства</t>
  </si>
  <si>
    <t>ОК 6</t>
  </si>
  <si>
    <t>Економічна теорія</t>
  </si>
  <si>
    <t>ОК 7</t>
  </si>
  <si>
    <t>Вища і прикладна математика</t>
  </si>
  <si>
    <t>ОК 8</t>
  </si>
  <si>
    <t>ОК 9</t>
  </si>
  <si>
    <t>Екологія, безпека життєдіяльності та охорона праці</t>
  </si>
  <si>
    <t>ОК 10</t>
  </si>
  <si>
    <t>ОК 11</t>
  </si>
  <si>
    <t>Економіка підприємства</t>
  </si>
  <si>
    <t>ОК 12</t>
  </si>
  <si>
    <t>Фінанси підприємства</t>
  </si>
  <si>
    <t>ОК 13</t>
  </si>
  <si>
    <t>Бухгалтерський облік</t>
  </si>
  <si>
    <t>ОК 14</t>
  </si>
  <si>
    <t>Податкова система</t>
  </si>
  <si>
    <t>ОК 15</t>
  </si>
  <si>
    <t>Облік у фінансових установах</t>
  </si>
  <si>
    <t>ОК 16</t>
  </si>
  <si>
    <t>Фінанси, гроші і кредит</t>
  </si>
  <si>
    <t>ОК 17</t>
  </si>
  <si>
    <t>Банківські операції</t>
  </si>
  <si>
    <t>ОК 18</t>
  </si>
  <si>
    <t>Управління базами даних</t>
  </si>
  <si>
    <t>ОК 19</t>
  </si>
  <si>
    <t>Фінасовий облік</t>
  </si>
  <si>
    <t>ОК 20</t>
  </si>
  <si>
    <t>Страхування і страхові послуги</t>
  </si>
  <si>
    <t>ОК 21</t>
  </si>
  <si>
    <t>ОК 22</t>
  </si>
  <si>
    <t>Бізнес-аналітика та прийняття рішень</t>
  </si>
  <si>
    <t>ОК 23</t>
  </si>
  <si>
    <t>Фінансова аналітика на Python</t>
  </si>
  <si>
    <t>ОК 24</t>
  </si>
  <si>
    <t>Фондовий ринок</t>
  </si>
  <si>
    <t>ОК 25</t>
  </si>
  <si>
    <t>ОК 26</t>
  </si>
  <si>
    <t>Навчальна практика</t>
  </si>
  <si>
    <t>ОК 27</t>
  </si>
  <si>
    <t>Технологічна практика</t>
  </si>
  <si>
    <t>Вибіркові компоненти</t>
  </si>
  <si>
    <t>ВК 1</t>
  </si>
  <si>
    <t>ВК 2</t>
  </si>
  <si>
    <t>ВК 3</t>
  </si>
  <si>
    <t>ВК 4</t>
  </si>
  <si>
    <t>Разом</t>
  </si>
  <si>
    <t>Атестація</t>
  </si>
  <si>
    <t>Предмети профільної середньої освіти</t>
  </si>
  <si>
    <t>БП</t>
  </si>
  <si>
    <t>Базові предмети</t>
  </si>
  <si>
    <t>БП-1</t>
  </si>
  <si>
    <t xml:space="preserve">Українська мова </t>
  </si>
  <si>
    <t>БП-2</t>
  </si>
  <si>
    <t>Українська література</t>
  </si>
  <si>
    <t>БП-3</t>
  </si>
  <si>
    <t>Зарубіжна література</t>
  </si>
  <si>
    <t>БП-4</t>
  </si>
  <si>
    <t>Іноземна мова (Іноземна мова (за професійним спрямуванням))**</t>
  </si>
  <si>
    <t>у т. ч. інтегровано годин</t>
  </si>
  <si>
    <t>БП-5</t>
  </si>
  <si>
    <t>Історія: Україна і світ                    (Історія та культура України)*</t>
  </si>
  <si>
    <t>БП-6</t>
  </si>
  <si>
    <t>Громадянська освіта:</t>
  </si>
  <si>
    <t>БП-7</t>
  </si>
  <si>
    <t>Математика (алгебра і початки аналізу та геометрія)</t>
  </si>
  <si>
    <t>БП-8</t>
  </si>
  <si>
    <t>Природничі науки</t>
  </si>
  <si>
    <t>БП-9</t>
  </si>
  <si>
    <t>Фізична культура                            (Фізичне виховання)**</t>
  </si>
  <si>
    <t>БП-10</t>
  </si>
  <si>
    <t>Захист України</t>
  </si>
  <si>
    <t>ППСК</t>
  </si>
  <si>
    <t>Профільні предмети і спеціальні курси</t>
  </si>
  <si>
    <t>ВОП</t>
  </si>
  <si>
    <t>Вібірково - обовязкові предмети</t>
  </si>
  <si>
    <t>ВОП-1</t>
  </si>
  <si>
    <t>ВОП-2</t>
  </si>
  <si>
    <t>Мистецтво</t>
  </si>
  <si>
    <t>Історія та культура України*</t>
  </si>
  <si>
    <t>Іноземна мова (за професійним спрямуванням)**</t>
  </si>
  <si>
    <t>Фізичне виховання**</t>
  </si>
  <si>
    <t>Інформатика (Інформатика і компютерна техніка)*</t>
  </si>
  <si>
    <t>НАВЧАЛЬНИЙ ПЛАН</t>
  </si>
  <si>
    <t>підготовки фахового молодшого бакалавра</t>
  </si>
  <si>
    <t>ВСЕУКРАЇНСЬКА ЦЕНТРАЛЬНА СПІЛКА СПОЖИВЧИХ ТОВАРИСТВ</t>
  </si>
  <si>
    <t>ЖИТОМИРСЬКИЙ КООПЕРАТИВНИЙ ФАХОВИЙ КОЛЕДЖ БІЗНЕСУ І ПРАВА</t>
  </si>
  <si>
    <t>ЗАТВЕРДЖУЮ</t>
  </si>
  <si>
    <t>Директор ЖКФКБП</t>
  </si>
  <si>
    <t>________________ Олена СИЛАНТЬЄВА</t>
  </si>
  <si>
    <r>
      <rPr>
        <b/>
        <sz val="14"/>
        <color theme="1"/>
        <rFont val="Times New Roman"/>
        <family val="1"/>
        <charset val="204"/>
      </rPr>
      <t>Освітньо-професіна прграма</t>
    </r>
    <r>
      <rPr>
        <sz val="14"/>
        <color theme="1"/>
        <rFont val="Times New Roman"/>
        <family val="1"/>
        <charset val="204"/>
      </rPr>
      <t xml:space="preserve"> ІТ-Фінанси</t>
    </r>
  </si>
  <si>
    <r>
      <rPr>
        <b/>
        <sz val="14"/>
        <color theme="1"/>
        <rFont val="Times New Roman"/>
        <family val="1"/>
        <charset val="204"/>
      </rPr>
      <t>Форма здобуття освіти</t>
    </r>
    <r>
      <rPr>
        <sz val="14"/>
        <color theme="1"/>
        <rFont val="Times New Roman"/>
        <family val="1"/>
        <charset val="204"/>
      </rPr>
      <t xml:space="preserve"> Денна</t>
    </r>
  </si>
  <si>
    <r>
      <rPr>
        <b/>
        <sz val="14"/>
        <color theme="1"/>
        <rFont val="Times New Roman"/>
        <family val="1"/>
        <charset val="204"/>
      </rPr>
      <t>Освітньо-професійний ступінь</t>
    </r>
    <r>
      <rPr>
        <sz val="14"/>
        <color theme="1"/>
        <rFont val="Times New Roman"/>
        <family val="1"/>
        <charset val="204"/>
      </rPr>
      <t xml:space="preserve"> фаховий молодший бакалавр</t>
    </r>
  </si>
  <si>
    <r>
      <rPr>
        <b/>
        <sz val="14"/>
        <color theme="1"/>
        <rFont val="Times New Roman"/>
        <family val="1"/>
        <charset val="204"/>
      </rPr>
      <t>Освітня кваліфікація</t>
    </r>
    <r>
      <rPr>
        <sz val="14"/>
        <color theme="1"/>
        <rFont val="Times New Roman"/>
        <family val="1"/>
        <charset val="204"/>
      </rPr>
      <t xml:space="preserve"> фаховий молодший бакалавр з фінансів, банківської справи, страхування та фондового ринку</t>
    </r>
  </si>
  <si>
    <r>
      <rPr>
        <b/>
        <sz val="14"/>
        <color theme="1"/>
        <rFont val="Times New Roman"/>
        <family val="1"/>
        <charset val="204"/>
      </rPr>
      <t>Термін навчання</t>
    </r>
    <r>
      <rPr>
        <sz val="14"/>
        <color theme="1"/>
        <rFont val="Times New Roman"/>
        <family val="1"/>
        <charset val="204"/>
      </rPr>
      <t xml:space="preserve"> 2 роки 10 місяців </t>
    </r>
    <r>
      <rPr>
        <b/>
        <sz val="14"/>
        <color theme="1"/>
        <rFont val="Times New Roman"/>
        <family val="1"/>
        <charset val="204"/>
      </rPr>
      <t>на основі базової середньої освіти</t>
    </r>
  </si>
  <si>
    <r>
      <rPr>
        <b/>
        <sz val="14"/>
        <color theme="1"/>
        <rFont val="Times New Roman"/>
        <family val="1"/>
        <charset val="204"/>
      </rPr>
      <t>Обсяг освітньо-професійної програми</t>
    </r>
    <r>
      <rPr>
        <sz val="14"/>
        <color theme="1"/>
        <rFont val="Times New Roman"/>
        <family val="1"/>
        <charset val="204"/>
      </rPr>
      <t xml:space="preserve"> 120 кредитів</t>
    </r>
  </si>
  <si>
    <t>Інформатика і комп’ютерна техніка*</t>
  </si>
  <si>
    <t xml:space="preserve">Основи програмування мовою Python </t>
  </si>
  <si>
    <t>Цифрові технології у фінансах</t>
  </si>
  <si>
    <t>Вибіркова компонента</t>
  </si>
  <si>
    <t>Перелік необхідних лабораторій, кабінетів</t>
  </si>
  <si>
    <t xml:space="preserve">Лабораторії і кабінети: української мови, інозмної мови, галузей права, соціально- гуманітарних дисциплін, математичних исциплін,   фінансів та банківської справи,інформаційних систем і технологій у фінансово-кредитних установах, економіки та бухгалтерського обліку, Інформаційних технологій, фізичного вихвання зі спортивним залом, методичний </t>
  </si>
  <si>
    <t>Поясненя до навчального плану</t>
  </si>
  <si>
    <r>
      <rPr>
        <b/>
        <sz val="14"/>
        <color theme="1"/>
        <rFont val="Times New Roman"/>
        <family val="1"/>
        <charset val="204"/>
      </rPr>
      <t>Спеціальність</t>
    </r>
    <r>
      <rPr>
        <sz val="14"/>
        <color theme="1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</si>
  <si>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r>
      <rPr>
        <b/>
        <sz val="14"/>
        <color theme="1"/>
        <rFont val="Times New Roman"/>
        <family val="1"/>
        <charset val="204"/>
      </rPr>
      <t>Галузь знань</t>
    </r>
    <r>
      <rPr>
        <sz val="14"/>
        <color theme="1"/>
        <rFont val="Times New Roman"/>
        <family val="1"/>
        <charset val="204"/>
      </rPr>
      <t xml:space="preserve"> D Бізнес, адміністрування та право</t>
    </r>
  </si>
  <si>
    <r>
      <rPr>
        <b/>
        <sz val="14"/>
        <color theme="1"/>
        <rFont val="Times New Roman"/>
        <family val="1"/>
        <charset val="204"/>
      </rPr>
      <t>Рік вступу</t>
    </r>
    <r>
      <rPr>
        <sz val="14"/>
        <color theme="1"/>
        <rFont val="Times New Roman"/>
        <family val="1"/>
        <charset val="204"/>
      </rPr>
      <t xml:space="preserve"> 2025</t>
    </r>
  </si>
  <si>
    <t xml:space="preserve">1. Навчальний план складено на основі освітньо-професійної програми "ІТ-Фінанси" затвердженої на засідані педагогічної ради протокол №5 від 30.05.2025 та введеної в дію наказом директора коледжу наказ 10-од від 06.06.2025 р.
2. Графік освітнього процесу носить рекомендаційний характер. Може змінатися в межах бюджетного часу в залежності від конкретних умов.
3.Перелік вибіркових компонент розміщений в Каталозі вибіркових компонент.
4.Години дисципліни "Фізичне виховання" не входять до гранично допустимого навантаження студента.                                        </t>
  </si>
  <si>
    <t>" 06 " червня 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</si>
</sst>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₴_-;\-* #,##0.00_₴_-;_-* &quot;-&quot;??_₴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0" xfId="0" applyFont="1" applyFill="1"/>
    <xf numFmtId="164" fontId="1" fillId="0" borderId="1" xfId="0" applyNumberFormat="1" applyFont="1" applyBorder="1"/>
    <xf numFmtId="0" fontId="4" fillId="3" borderId="1" xfId="0" applyFont="1" applyFill="1" applyBorder="1"/>
    <xf numFmtId="0" fontId="1" fillId="4" borderId="1" xfId="0" applyFont="1" applyFill="1" applyBorder="1"/>
    <xf numFmtId="0" fontId="1" fillId="4" borderId="0" xfId="0" applyFont="1" applyFill="1"/>
    <xf numFmtId="0" fontId="1" fillId="4" borderId="2" xfId="0" applyFont="1" applyFill="1" applyBorder="1"/>
    <xf numFmtId="0" fontId="4" fillId="4" borderId="2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4" fillId="0" borderId="5" xfId="0" applyFont="1" applyBorder="1"/>
    <xf numFmtId="164" fontId="4" fillId="3" borderId="1" xfId="0" applyNumberFormat="1" applyFont="1" applyFill="1" applyBorder="1"/>
    <xf numFmtId="164" fontId="4" fillId="0" borderId="7" xfId="0" applyNumberFormat="1" applyFont="1" applyBorder="1"/>
    <xf numFmtId="164" fontId="4" fillId="4" borderId="6" xfId="0" applyNumberFormat="1" applyFont="1" applyFill="1" applyBorder="1"/>
    <xf numFmtId="0" fontId="1" fillId="0" borderId="8" xfId="0" applyFont="1" applyBorder="1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right"/>
    </xf>
    <xf numFmtId="1" fontId="4" fillId="5" borderId="1" xfId="0" applyNumberFormat="1" applyFont="1" applyFill="1" applyBorder="1" applyAlignment="1">
      <alignment horizontal="right"/>
    </xf>
    <xf numFmtId="0" fontId="4" fillId="5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0" xfId="0" applyFont="1" applyFill="1"/>
    <xf numFmtId="164" fontId="4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/>
    <xf numFmtId="1" fontId="4" fillId="6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4" fillId="7" borderId="1" xfId="0" applyFont="1" applyFill="1" applyBorder="1" applyAlignment="1">
      <alignment horizontal="right"/>
    </xf>
    <xf numFmtId="0" fontId="4" fillId="7" borderId="5" xfId="0" applyFont="1" applyFill="1" applyBorder="1"/>
    <xf numFmtId="0" fontId="1" fillId="7" borderId="8" xfId="0" applyFont="1" applyFill="1" applyBorder="1"/>
    <xf numFmtId="0" fontId="1" fillId="7" borderId="0" xfId="0" applyFont="1" applyFill="1"/>
    <xf numFmtId="1" fontId="4" fillId="7" borderId="5" xfId="0" applyNumberFormat="1" applyFont="1" applyFill="1" applyBorder="1"/>
    <xf numFmtId="164" fontId="4" fillId="7" borderId="5" xfId="0" applyNumberFormat="1" applyFont="1" applyFill="1" applyBorder="1"/>
    <xf numFmtId="43" fontId="4" fillId="7" borderId="5" xfId="1" applyFont="1" applyFill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1" fontId="4" fillId="8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textRotation="90" wrapText="1"/>
    </xf>
    <xf numFmtId="0" fontId="1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12</xdr:row>
      <xdr:rowOff>1</xdr:rowOff>
    </xdr:from>
    <xdr:to>
      <xdr:col>31</xdr:col>
      <xdr:colOff>38362</xdr:colOff>
      <xdr:row>33</xdr:row>
      <xdr:rowOff>17320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" t="3956" r="1421" b="9231"/>
        <a:stretch/>
      </xdr:blipFill>
      <xdr:spPr>
        <a:xfrm>
          <a:off x="34636" y="2424546"/>
          <a:ext cx="21599499" cy="5108864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0</xdr:row>
      <xdr:rowOff>155864</xdr:rowOff>
    </xdr:from>
    <xdr:to>
      <xdr:col>1</xdr:col>
      <xdr:colOff>2184618</xdr:colOff>
      <xdr:row>10</xdr:row>
      <xdr:rowOff>155864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040"/>
        <a:stretch/>
      </xdr:blipFill>
      <xdr:spPr>
        <a:xfrm>
          <a:off x="311728" y="155864"/>
          <a:ext cx="2582935" cy="2424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tabSelected="1" topLeftCell="A22" zoomScale="55" zoomScaleNormal="55" workbookViewId="0">
      <selection activeCell="C3" sqref="C3:AE3"/>
    </sheetView>
  </sheetViews>
  <sheetFormatPr defaultRowHeight="18.75" x14ac:dyDescent="0.3"/>
  <cols>
    <col min="1" max="1" width="10.7109375" style="1" customWidth="1"/>
    <col min="2" max="2" width="50.7109375" style="1" customWidth="1"/>
    <col min="3" max="5" width="5.7109375" style="1" customWidth="1"/>
    <col min="6" max="12" width="10.7109375" style="1" customWidth="1"/>
    <col min="13" max="14" width="5.7109375" style="1" customWidth="1"/>
    <col min="15" max="15" width="10.7109375" style="1" customWidth="1"/>
    <col min="16" max="16" width="10.7109375" style="63" customWidth="1"/>
    <col min="17" max="19" width="9.140625" style="63"/>
    <col min="20" max="22" width="9.140625" style="1"/>
    <col min="23" max="23" width="11" style="1" bestFit="1" customWidth="1"/>
    <col min="24" max="27" width="9.140625" style="63"/>
    <col min="28" max="16384" width="9.140625" style="1"/>
  </cols>
  <sheetData>
    <row r="1" spans="1:31" x14ac:dyDescent="0.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1" x14ac:dyDescent="0.3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</row>
    <row r="3" spans="1:31" x14ac:dyDescent="0.3">
      <c r="A3" s="67"/>
      <c r="B3" s="67"/>
      <c r="C3" s="76" t="s">
        <v>129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</row>
    <row r="4" spans="1:31" x14ac:dyDescent="0.3">
      <c r="A4" s="67"/>
      <c r="B4" s="68" t="s">
        <v>131</v>
      </c>
      <c r="C4" s="76" t="s">
        <v>130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1" x14ac:dyDescent="0.3">
      <c r="A5" s="67"/>
      <c r="B5" s="67" t="s">
        <v>132</v>
      </c>
      <c r="C5" s="76" t="s">
        <v>127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</row>
    <row r="6" spans="1:31" x14ac:dyDescent="0.3">
      <c r="A6" s="67"/>
      <c r="B6" s="67" t="s">
        <v>133</v>
      </c>
      <c r="C6" s="76" t="s">
        <v>128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31" x14ac:dyDescent="0.3">
      <c r="B7" s="1" t="s">
        <v>151</v>
      </c>
      <c r="F7" s="77" t="s">
        <v>134</v>
      </c>
      <c r="G7" s="77"/>
      <c r="H7" s="77"/>
      <c r="I7" s="77"/>
      <c r="J7" s="77"/>
      <c r="K7" s="77"/>
      <c r="L7" s="77"/>
      <c r="M7" s="77"/>
      <c r="N7" s="77"/>
      <c r="O7" s="77"/>
      <c r="P7" s="69"/>
      <c r="Q7" s="69"/>
      <c r="R7" s="78" t="s">
        <v>136</v>
      </c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31" ht="18.75" customHeight="1" x14ac:dyDescent="0.3">
      <c r="F8" s="77" t="s">
        <v>148</v>
      </c>
      <c r="G8" s="77"/>
      <c r="H8" s="77"/>
      <c r="I8" s="77"/>
      <c r="J8" s="77"/>
      <c r="K8" s="77"/>
      <c r="L8" s="77"/>
      <c r="M8" s="77"/>
      <c r="N8" s="77"/>
      <c r="O8" s="77"/>
      <c r="P8" s="70"/>
      <c r="Q8" s="70"/>
      <c r="R8" s="79" t="s">
        <v>137</v>
      </c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31" x14ac:dyDescent="0.3">
      <c r="F9" s="77" t="s">
        <v>147</v>
      </c>
      <c r="G9" s="77"/>
      <c r="H9" s="77"/>
      <c r="I9" s="77"/>
      <c r="J9" s="77"/>
      <c r="K9" s="77"/>
      <c r="L9" s="77"/>
      <c r="M9" s="77"/>
      <c r="N9" s="77"/>
      <c r="O9" s="77"/>
      <c r="P9" s="70"/>
      <c r="Q9" s="70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31" x14ac:dyDescent="0.3">
      <c r="F10" s="77" t="s">
        <v>135</v>
      </c>
      <c r="G10" s="77"/>
      <c r="H10" s="77"/>
      <c r="I10" s="77"/>
      <c r="J10" s="77"/>
      <c r="K10" s="77"/>
      <c r="L10" s="77"/>
      <c r="M10" s="77"/>
      <c r="N10" s="77"/>
      <c r="O10" s="77"/>
      <c r="P10" s="70"/>
      <c r="Q10" s="70"/>
      <c r="R10" s="78" t="s">
        <v>138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</row>
    <row r="11" spans="1:31" x14ac:dyDescent="0.3">
      <c r="F11" s="77" t="s">
        <v>149</v>
      </c>
      <c r="G11" s="77"/>
      <c r="H11" s="77"/>
      <c r="I11" s="77"/>
      <c r="J11" s="77"/>
      <c r="K11" s="77"/>
      <c r="L11" s="77"/>
      <c r="M11" s="77"/>
      <c r="N11" s="77"/>
      <c r="O11" s="77"/>
      <c r="P11" s="70"/>
      <c r="Q11" s="70"/>
      <c r="R11" s="78" t="s">
        <v>139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</row>
    <row r="12" spans="1:31" x14ac:dyDescent="0.3"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</row>
    <row r="13" spans="1:31" x14ac:dyDescent="0.3"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pans="1:31" x14ac:dyDescent="0.3"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</row>
    <row r="15" spans="1:31" x14ac:dyDescent="0.3"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</row>
    <row r="16" spans="1:31" x14ac:dyDescent="0.3"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</row>
    <row r="17" spans="16:27" x14ac:dyDescent="0.3"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</row>
    <row r="18" spans="16:27" x14ac:dyDescent="0.3"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</row>
    <row r="19" spans="16:27" x14ac:dyDescent="0.3"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</row>
    <row r="20" spans="16:27" x14ac:dyDescent="0.3"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</row>
    <row r="21" spans="16:27" x14ac:dyDescent="0.3"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16:27" x14ac:dyDescent="0.3"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16:27" x14ac:dyDescent="0.3"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 spans="16:27" x14ac:dyDescent="0.3"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 spans="16:27" x14ac:dyDescent="0.3"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</row>
    <row r="26" spans="16:27" x14ac:dyDescent="0.3"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</row>
    <row r="27" spans="16:27" x14ac:dyDescent="0.3"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 spans="16:27" x14ac:dyDescent="0.3"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 spans="16:27" x14ac:dyDescent="0.3"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 spans="16:27" x14ac:dyDescent="0.3"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  <row r="31" spans="16:27" x14ac:dyDescent="0.3"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 spans="16:27" x14ac:dyDescent="0.3"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 spans="1:31" x14ac:dyDescent="0.3"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 spans="1:31" x14ac:dyDescent="0.3"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  <row r="35" spans="1:31" x14ac:dyDescent="0.3"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</row>
    <row r="36" spans="1:31" ht="24.95" customHeight="1" x14ac:dyDescent="0.3">
      <c r="A36" s="73" t="s">
        <v>0</v>
      </c>
      <c r="B36" s="73" t="s">
        <v>1</v>
      </c>
      <c r="C36" s="73" t="s">
        <v>2</v>
      </c>
      <c r="D36" s="73"/>
      <c r="E36" s="73"/>
      <c r="F36" s="74" t="s">
        <v>6</v>
      </c>
      <c r="G36" s="73" t="s">
        <v>7</v>
      </c>
      <c r="H36" s="73"/>
      <c r="I36" s="73"/>
      <c r="J36" s="73"/>
      <c r="K36" s="73"/>
      <c r="L36" s="73"/>
      <c r="M36" s="73"/>
      <c r="N36" s="73"/>
      <c r="O36" s="81" t="s">
        <v>19</v>
      </c>
      <c r="P36" s="73" t="s">
        <v>20</v>
      </c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</row>
    <row r="37" spans="1:31" ht="24.95" customHeight="1" x14ac:dyDescent="0.3">
      <c r="A37" s="73"/>
      <c r="B37" s="73"/>
      <c r="C37" s="73" t="s">
        <v>3</v>
      </c>
      <c r="D37" s="73" t="s">
        <v>4</v>
      </c>
      <c r="E37" s="73" t="s">
        <v>5</v>
      </c>
      <c r="F37" s="74"/>
      <c r="G37" s="73" t="s">
        <v>8</v>
      </c>
      <c r="H37" s="73" t="s">
        <v>9</v>
      </c>
      <c r="I37" s="73"/>
      <c r="J37" s="73"/>
      <c r="K37" s="73"/>
      <c r="L37" s="73"/>
      <c r="M37" s="73"/>
      <c r="N37" s="73"/>
      <c r="O37" s="81"/>
      <c r="P37" s="82" t="s">
        <v>21</v>
      </c>
      <c r="Q37" s="82"/>
      <c r="R37" s="82"/>
      <c r="S37" s="82"/>
      <c r="T37" s="73" t="s">
        <v>24</v>
      </c>
      <c r="U37" s="73"/>
      <c r="V37" s="73"/>
      <c r="W37" s="73"/>
      <c r="X37" s="82" t="s">
        <v>27</v>
      </c>
      <c r="Y37" s="82"/>
      <c r="Z37" s="82"/>
      <c r="AA37" s="82"/>
      <c r="AB37" s="73" t="s">
        <v>28</v>
      </c>
      <c r="AC37" s="73"/>
      <c r="AD37" s="73"/>
      <c r="AE37" s="73"/>
    </row>
    <row r="38" spans="1:31" ht="24.95" customHeight="1" x14ac:dyDescent="0.3">
      <c r="A38" s="73"/>
      <c r="B38" s="73"/>
      <c r="C38" s="73"/>
      <c r="D38" s="73"/>
      <c r="E38" s="73"/>
      <c r="F38" s="74"/>
      <c r="G38" s="73"/>
      <c r="H38" s="73" t="s">
        <v>10</v>
      </c>
      <c r="I38" s="73"/>
      <c r="J38" s="73"/>
      <c r="K38" s="73"/>
      <c r="L38" s="74" t="s">
        <v>16</v>
      </c>
      <c r="M38" s="74" t="s">
        <v>17</v>
      </c>
      <c r="N38" s="74" t="s">
        <v>18</v>
      </c>
      <c r="O38" s="81"/>
      <c r="P38" s="82" t="s">
        <v>22</v>
      </c>
      <c r="Q38" s="82"/>
      <c r="R38" s="82" t="s">
        <v>23</v>
      </c>
      <c r="S38" s="82"/>
      <c r="T38" s="73" t="s">
        <v>25</v>
      </c>
      <c r="U38" s="73"/>
      <c r="V38" s="73" t="s">
        <v>26</v>
      </c>
      <c r="W38" s="73"/>
      <c r="X38" s="82" t="s">
        <v>29</v>
      </c>
      <c r="Y38" s="82"/>
      <c r="Z38" s="82" t="s">
        <v>30</v>
      </c>
      <c r="AA38" s="82"/>
      <c r="AB38" s="73" t="s">
        <v>31</v>
      </c>
      <c r="AC38" s="73"/>
      <c r="AD38" s="73" t="s">
        <v>32</v>
      </c>
      <c r="AE38" s="73"/>
    </row>
    <row r="39" spans="1:31" ht="24.95" customHeight="1" x14ac:dyDescent="0.3">
      <c r="A39" s="73"/>
      <c r="B39" s="73"/>
      <c r="C39" s="73"/>
      <c r="D39" s="73"/>
      <c r="E39" s="73"/>
      <c r="F39" s="74"/>
      <c r="G39" s="73"/>
      <c r="H39" s="73" t="s">
        <v>12</v>
      </c>
      <c r="I39" s="73" t="s">
        <v>11</v>
      </c>
      <c r="J39" s="73"/>
      <c r="K39" s="73"/>
      <c r="L39" s="74"/>
      <c r="M39" s="74"/>
      <c r="N39" s="74"/>
      <c r="O39" s="81"/>
      <c r="P39" s="73" t="s">
        <v>33</v>
      </c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</row>
    <row r="40" spans="1:31" ht="24.95" customHeight="1" x14ac:dyDescent="0.3">
      <c r="A40" s="73"/>
      <c r="B40" s="73"/>
      <c r="C40" s="73"/>
      <c r="D40" s="73"/>
      <c r="E40" s="73"/>
      <c r="F40" s="74"/>
      <c r="G40" s="73"/>
      <c r="H40" s="73"/>
      <c r="I40" s="75" t="s">
        <v>13</v>
      </c>
      <c r="J40" s="75" t="s">
        <v>14</v>
      </c>
      <c r="K40" s="75" t="s">
        <v>15</v>
      </c>
      <c r="L40" s="74"/>
      <c r="M40" s="74"/>
      <c r="N40" s="74"/>
      <c r="O40" s="81"/>
      <c r="P40" s="82">
        <v>17</v>
      </c>
      <c r="Q40" s="82"/>
      <c r="R40" s="82">
        <v>23</v>
      </c>
      <c r="S40" s="82"/>
      <c r="T40" s="73">
        <v>16</v>
      </c>
      <c r="U40" s="73"/>
      <c r="V40" s="73">
        <v>23</v>
      </c>
      <c r="W40" s="73"/>
      <c r="X40" s="82">
        <v>15</v>
      </c>
      <c r="Y40" s="82"/>
      <c r="Z40" s="82">
        <v>12.5</v>
      </c>
      <c r="AA40" s="82"/>
      <c r="AB40" s="73"/>
      <c r="AC40" s="73"/>
      <c r="AD40" s="73"/>
      <c r="AE40" s="73"/>
    </row>
    <row r="41" spans="1:31" ht="24.95" customHeight="1" x14ac:dyDescent="0.3">
      <c r="A41" s="73"/>
      <c r="B41" s="73"/>
      <c r="C41" s="73"/>
      <c r="D41" s="73"/>
      <c r="E41" s="73"/>
      <c r="F41" s="74"/>
      <c r="G41" s="73"/>
      <c r="H41" s="73"/>
      <c r="I41" s="75"/>
      <c r="J41" s="75"/>
      <c r="K41" s="75"/>
      <c r="L41" s="74"/>
      <c r="M41" s="74"/>
      <c r="N41" s="74"/>
      <c r="O41" s="81"/>
      <c r="P41" s="59" t="s">
        <v>34</v>
      </c>
      <c r="Q41" s="59" t="s">
        <v>35</v>
      </c>
      <c r="R41" s="59" t="s">
        <v>34</v>
      </c>
      <c r="S41" s="59" t="s">
        <v>35</v>
      </c>
      <c r="T41" s="2" t="s">
        <v>34</v>
      </c>
      <c r="U41" s="2" t="s">
        <v>35</v>
      </c>
      <c r="V41" s="2" t="s">
        <v>34</v>
      </c>
      <c r="W41" s="2" t="s">
        <v>35</v>
      </c>
      <c r="X41" s="59" t="s">
        <v>34</v>
      </c>
      <c r="Y41" s="59" t="s">
        <v>35</v>
      </c>
      <c r="Z41" s="59" t="s">
        <v>34</v>
      </c>
      <c r="AA41" s="59" t="s">
        <v>35</v>
      </c>
      <c r="AB41" s="2" t="s">
        <v>34</v>
      </c>
      <c r="AC41" s="2" t="s">
        <v>35</v>
      </c>
      <c r="AD41" s="2" t="s">
        <v>34</v>
      </c>
      <c r="AE41" s="2" t="s">
        <v>35</v>
      </c>
    </row>
    <row r="42" spans="1:31" ht="24.95" customHeight="1" x14ac:dyDescent="0.3">
      <c r="A42" s="27"/>
      <c r="B42" s="27" t="s">
        <v>92</v>
      </c>
      <c r="C42" s="27"/>
      <c r="D42" s="27"/>
      <c r="E42" s="27"/>
      <c r="F42" s="39"/>
      <c r="G42" s="27"/>
      <c r="H42" s="27"/>
      <c r="I42" s="28"/>
      <c r="J42" s="28"/>
      <c r="K42" s="28"/>
      <c r="L42" s="39"/>
      <c r="M42" s="26"/>
      <c r="N42" s="26"/>
      <c r="O42" s="29"/>
      <c r="P42" s="59"/>
      <c r="Q42" s="59"/>
      <c r="R42" s="59"/>
      <c r="S42" s="59"/>
      <c r="T42" s="2"/>
      <c r="U42" s="2"/>
      <c r="V42" s="2"/>
      <c r="W42" s="2"/>
      <c r="X42" s="59"/>
      <c r="Y42" s="59"/>
      <c r="Z42" s="59"/>
      <c r="AA42" s="59"/>
      <c r="AB42" s="2"/>
      <c r="AC42" s="2"/>
      <c r="AD42" s="2"/>
      <c r="AE42" s="2"/>
    </row>
    <row r="43" spans="1:31" s="49" customFormat="1" ht="24.95" customHeight="1" x14ac:dyDescent="0.3">
      <c r="A43" s="46" t="s">
        <v>93</v>
      </c>
      <c r="B43" s="46" t="s">
        <v>94</v>
      </c>
      <c r="C43" s="46"/>
      <c r="D43" s="46"/>
      <c r="E43" s="46"/>
      <c r="F43" s="47">
        <f>F44+F45+F46+F47+F48+F49+F50+F51+F52+F53+F54+F55+F56</f>
        <v>8.5</v>
      </c>
      <c r="G43" s="47">
        <f>G44+G45+G46+G47+G49+G51+G52+G53+G54+G56</f>
        <v>1830</v>
      </c>
      <c r="H43" s="47">
        <f>H44+H45+H46+H47+H49+H51+H52+H53+H54+H56</f>
        <v>1725</v>
      </c>
      <c r="I43" s="48">
        <f>I44+I45+I46+I47+I48+I49+I50+I51+I52+I53+I54+I55+I56</f>
        <v>0</v>
      </c>
      <c r="J43" s="47">
        <f t="shared" ref="J43:AE43" si="0">J44+J45+J46+J47+J49+J51+J52+J53+J54+J56</f>
        <v>0</v>
      </c>
      <c r="K43" s="47">
        <f t="shared" si="0"/>
        <v>0</v>
      </c>
      <c r="L43" s="47">
        <f t="shared" si="0"/>
        <v>105</v>
      </c>
      <c r="M43" s="47">
        <f t="shared" si="0"/>
        <v>0</v>
      </c>
      <c r="N43" s="47">
        <f t="shared" si="0"/>
        <v>0</v>
      </c>
      <c r="O43" s="47">
        <f t="shared" si="0"/>
        <v>0</v>
      </c>
      <c r="P43" s="60">
        <f t="shared" si="0"/>
        <v>27</v>
      </c>
      <c r="Q43" s="60"/>
      <c r="R43" s="60">
        <f t="shared" si="0"/>
        <v>29</v>
      </c>
      <c r="S43" s="60">
        <f t="shared" si="0"/>
        <v>0</v>
      </c>
      <c r="T43" s="47">
        <f t="shared" si="0"/>
        <v>14</v>
      </c>
      <c r="U43" s="47">
        <f t="shared" si="0"/>
        <v>0</v>
      </c>
      <c r="V43" s="47">
        <f t="shared" si="0"/>
        <v>17</v>
      </c>
      <c r="W43" s="47"/>
      <c r="X43" s="60">
        <f t="shared" si="0"/>
        <v>0</v>
      </c>
      <c r="Y43" s="60">
        <f t="shared" si="0"/>
        <v>0</v>
      </c>
      <c r="Z43" s="60">
        <f t="shared" si="0"/>
        <v>0</v>
      </c>
      <c r="AA43" s="60">
        <f t="shared" si="0"/>
        <v>0</v>
      </c>
      <c r="AB43" s="47">
        <f t="shared" si="0"/>
        <v>0</v>
      </c>
      <c r="AC43" s="47">
        <f t="shared" si="0"/>
        <v>0</v>
      </c>
      <c r="AD43" s="47">
        <f t="shared" si="0"/>
        <v>0</v>
      </c>
      <c r="AE43" s="47">
        <f t="shared" si="0"/>
        <v>0</v>
      </c>
    </row>
    <row r="44" spans="1:31" ht="24.95" customHeight="1" x14ac:dyDescent="0.3">
      <c r="A44" s="30" t="s">
        <v>95</v>
      </c>
      <c r="B44" s="31" t="s">
        <v>96</v>
      </c>
      <c r="C44" s="27"/>
      <c r="D44" s="27"/>
      <c r="E44" s="27"/>
      <c r="F44" s="39"/>
      <c r="G44" s="42">
        <v>140</v>
      </c>
      <c r="H44" s="42">
        <v>140</v>
      </c>
      <c r="I44" s="45"/>
      <c r="J44" s="45"/>
      <c r="K44" s="45"/>
      <c r="L44" s="43"/>
      <c r="M44" s="26"/>
      <c r="N44" s="26"/>
      <c r="O44" s="29"/>
      <c r="P44" s="59">
        <v>2</v>
      </c>
      <c r="Q44" s="59"/>
      <c r="R44" s="59">
        <v>2</v>
      </c>
      <c r="S44" s="59"/>
      <c r="T44" s="2">
        <v>1</v>
      </c>
      <c r="U44" s="2"/>
      <c r="V44" s="2">
        <v>2</v>
      </c>
      <c r="W44" s="2"/>
      <c r="X44" s="59"/>
      <c r="Y44" s="59"/>
      <c r="Z44" s="59"/>
      <c r="AA44" s="59"/>
      <c r="AB44" s="2"/>
      <c r="AC44" s="2"/>
      <c r="AD44" s="2"/>
      <c r="AE44" s="2"/>
    </row>
    <row r="45" spans="1:31" ht="24.95" customHeight="1" x14ac:dyDescent="0.3">
      <c r="A45" s="30" t="s">
        <v>97</v>
      </c>
      <c r="B45" s="32" t="s">
        <v>98</v>
      </c>
      <c r="C45" s="27"/>
      <c r="D45" s="27"/>
      <c r="E45" s="27"/>
      <c r="F45" s="39"/>
      <c r="G45" s="42">
        <v>140</v>
      </c>
      <c r="H45" s="42">
        <v>140</v>
      </c>
      <c r="I45" s="45"/>
      <c r="J45" s="45"/>
      <c r="K45" s="45"/>
      <c r="L45" s="43"/>
      <c r="M45" s="26"/>
      <c r="N45" s="26"/>
      <c r="O45" s="29"/>
      <c r="P45" s="59">
        <v>2</v>
      </c>
      <c r="Q45" s="59"/>
      <c r="R45" s="59">
        <v>2</v>
      </c>
      <c r="S45" s="59"/>
      <c r="T45" s="2">
        <v>1</v>
      </c>
      <c r="U45" s="2"/>
      <c r="V45" s="2">
        <v>2</v>
      </c>
      <c r="W45" s="2"/>
      <c r="X45" s="59"/>
      <c r="Y45" s="59"/>
      <c r="Z45" s="59"/>
      <c r="AA45" s="59"/>
      <c r="AB45" s="2"/>
      <c r="AC45" s="2"/>
      <c r="AD45" s="2"/>
      <c r="AE45" s="2"/>
    </row>
    <row r="46" spans="1:31" ht="24.95" customHeight="1" x14ac:dyDescent="0.3">
      <c r="A46" s="30" t="s">
        <v>99</v>
      </c>
      <c r="B46" s="32" t="s">
        <v>100</v>
      </c>
      <c r="C46" s="27"/>
      <c r="D46" s="27"/>
      <c r="E46" s="27"/>
      <c r="F46" s="39"/>
      <c r="G46" s="42">
        <v>70</v>
      </c>
      <c r="H46" s="42">
        <v>70</v>
      </c>
      <c r="I46" s="45"/>
      <c r="J46" s="45"/>
      <c r="K46" s="45"/>
      <c r="L46" s="43"/>
      <c r="M46" s="26"/>
      <c r="N46" s="26"/>
      <c r="O46" s="29"/>
      <c r="P46" s="59">
        <v>2</v>
      </c>
      <c r="Q46" s="59"/>
      <c r="R46" s="59">
        <v>2</v>
      </c>
      <c r="S46" s="59"/>
      <c r="T46" s="2"/>
      <c r="U46" s="2"/>
      <c r="V46" s="2"/>
      <c r="W46" s="2"/>
      <c r="X46" s="59"/>
      <c r="Y46" s="59"/>
      <c r="Z46" s="59"/>
      <c r="AA46" s="59"/>
      <c r="AB46" s="2"/>
      <c r="AC46" s="2"/>
      <c r="AD46" s="2"/>
      <c r="AE46" s="2"/>
    </row>
    <row r="47" spans="1:31" ht="30" customHeight="1" x14ac:dyDescent="0.3">
      <c r="A47" s="30" t="s">
        <v>101</v>
      </c>
      <c r="B47" s="33" t="s">
        <v>102</v>
      </c>
      <c r="C47" s="27"/>
      <c r="D47" s="27"/>
      <c r="E47" s="27"/>
      <c r="F47" s="39"/>
      <c r="G47" s="42">
        <v>245</v>
      </c>
      <c r="H47" s="42">
        <v>215</v>
      </c>
      <c r="I47" s="45"/>
      <c r="J47" s="45"/>
      <c r="K47" s="45"/>
      <c r="L47" s="44">
        <v>30</v>
      </c>
      <c r="M47" s="26"/>
      <c r="N47" s="26"/>
      <c r="O47" s="29"/>
      <c r="P47" s="59">
        <v>4</v>
      </c>
      <c r="Q47" s="59"/>
      <c r="R47" s="59">
        <v>3</v>
      </c>
      <c r="S47" s="59"/>
      <c r="T47" s="2">
        <v>2</v>
      </c>
      <c r="U47" s="2"/>
      <c r="V47" s="2">
        <v>2</v>
      </c>
      <c r="W47" s="2"/>
      <c r="X47" s="59"/>
      <c r="Y47" s="59"/>
      <c r="Z47" s="59"/>
      <c r="AA47" s="59"/>
      <c r="AB47" s="2"/>
      <c r="AC47" s="2"/>
      <c r="AD47" s="2"/>
      <c r="AE47" s="2"/>
    </row>
    <row r="48" spans="1:31" ht="24.95" customHeight="1" x14ac:dyDescent="0.3">
      <c r="A48" s="27"/>
      <c r="B48" s="34" t="s">
        <v>103</v>
      </c>
      <c r="C48" s="27"/>
      <c r="D48" s="27"/>
      <c r="E48" s="27"/>
      <c r="F48" s="40">
        <v>3.5</v>
      </c>
      <c r="G48" s="42">
        <v>105</v>
      </c>
      <c r="H48" s="42">
        <v>75</v>
      </c>
      <c r="I48" s="45"/>
      <c r="J48" s="45"/>
      <c r="K48" s="45"/>
      <c r="L48" s="44">
        <v>30</v>
      </c>
      <c r="M48" s="26"/>
      <c r="N48" s="26"/>
      <c r="O48" s="29"/>
      <c r="P48" s="59"/>
      <c r="Q48" s="59"/>
      <c r="R48" s="59"/>
      <c r="S48" s="59"/>
      <c r="T48" s="2"/>
      <c r="U48" s="2">
        <v>1.5</v>
      </c>
      <c r="V48" s="2"/>
      <c r="W48" s="2">
        <v>2</v>
      </c>
      <c r="X48" s="59"/>
      <c r="Y48" s="59"/>
      <c r="Z48" s="59"/>
      <c r="AA48" s="59"/>
      <c r="AB48" s="2"/>
      <c r="AC48" s="2"/>
      <c r="AD48" s="2"/>
      <c r="AE48" s="2"/>
    </row>
    <row r="49" spans="1:31" ht="30" customHeight="1" x14ac:dyDescent="0.3">
      <c r="A49" s="30" t="s">
        <v>104</v>
      </c>
      <c r="B49" s="33" t="s">
        <v>105</v>
      </c>
      <c r="C49" s="27"/>
      <c r="D49" s="27"/>
      <c r="E49" s="27"/>
      <c r="F49" s="39"/>
      <c r="G49" s="42">
        <v>300</v>
      </c>
      <c r="H49" s="42">
        <v>245</v>
      </c>
      <c r="I49" s="45"/>
      <c r="J49" s="45"/>
      <c r="K49" s="45"/>
      <c r="L49" s="44">
        <v>55</v>
      </c>
      <c r="M49" s="26"/>
      <c r="N49" s="26"/>
      <c r="O49" s="29"/>
      <c r="P49" s="59">
        <v>4</v>
      </c>
      <c r="Q49" s="59"/>
      <c r="R49" s="59">
        <v>4</v>
      </c>
      <c r="S49" s="59"/>
      <c r="T49" s="2">
        <v>1</v>
      </c>
      <c r="U49" s="2"/>
      <c r="V49" s="2">
        <v>3</v>
      </c>
      <c r="W49" s="2"/>
      <c r="X49" s="59"/>
      <c r="Y49" s="59"/>
      <c r="Z49" s="59"/>
      <c r="AA49" s="59"/>
      <c r="AB49" s="2"/>
      <c r="AC49" s="2"/>
      <c r="AD49" s="2"/>
      <c r="AE49" s="2"/>
    </row>
    <row r="50" spans="1:31" ht="24.95" customHeight="1" x14ac:dyDescent="0.3">
      <c r="A50" s="27"/>
      <c r="B50" s="34" t="s">
        <v>103</v>
      </c>
      <c r="C50" s="27"/>
      <c r="D50" s="27"/>
      <c r="E50" s="27"/>
      <c r="F50" s="41">
        <v>3</v>
      </c>
      <c r="G50" s="42">
        <v>90</v>
      </c>
      <c r="H50" s="42">
        <v>35</v>
      </c>
      <c r="I50" s="45"/>
      <c r="J50" s="45"/>
      <c r="K50" s="45"/>
      <c r="L50" s="44">
        <v>55</v>
      </c>
      <c r="M50" s="26"/>
      <c r="N50" s="26"/>
      <c r="O50" s="29"/>
      <c r="P50" s="59"/>
      <c r="Q50" s="59"/>
      <c r="R50" s="59"/>
      <c r="S50" s="59"/>
      <c r="T50" s="2"/>
      <c r="U50" s="2"/>
      <c r="V50" s="2"/>
      <c r="W50" s="2">
        <v>3</v>
      </c>
      <c r="X50" s="59"/>
      <c r="Y50" s="59"/>
      <c r="Z50" s="59"/>
      <c r="AA50" s="59"/>
      <c r="AB50" s="2"/>
      <c r="AC50" s="2"/>
      <c r="AD50" s="2"/>
      <c r="AE50" s="2"/>
    </row>
    <row r="51" spans="1:31" ht="24.95" customHeight="1" x14ac:dyDescent="0.3">
      <c r="A51" s="30" t="s">
        <v>106</v>
      </c>
      <c r="B51" s="32" t="s">
        <v>107</v>
      </c>
      <c r="C51" s="27"/>
      <c r="D51" s="27"/>
      <c r="E51" s="27"/>
      <c r="F51" s="39"/>
      <c r="G51" s="42">
        <v>70</v>
      </c>
      <c r="H51" s="42">
        <v>70</v>
      </c>
      <c r="I51" s="45"/>
      <c r="J51" s="45"/>
      <c r="K51" s="45"/>
      <c r="L51" s="44"/>
      <c r="M51" s="26"/>
      <c r="N51" s="26"/>
      <c r="O51" s="29"/>
      <c r="P51" s="59">
        <v>2</v>
      </c>
      <c r="Q51" s="59"/>
      <c r="R51" s="59">
        <v>2</v>
      </c>
      <c r="S51" s="59"/>
      <c r="T51" s="2"/>
      <c r="U51" s="2"/>
      <c r="V51" s="2"/>
      <c r="W51" s="2"/>
      <c r="X51" s="59"/>
      <c r="Y51" s="59"/>
      <c r="Z51" s="59"/>
      <c r="AA51" s="59"/>
      <c r="AB51" s="2"/>
      <c r="AC51" s="2"/>
      <c r="AD51" s="2"/>
      <c r="AE51" s="2"/>
    </row>
    <row r="52" spans="1:31" ht="24.95" customHeight="1" x14ac:dyDescent="0.3">
      <c r="A52" s="30" t="s">
        <v>108</v>
      </c>
      <c r="B52" s="33" t="s">
        <v>109</v>
      </c>
      <c r="C52" s="27"/>
      <c r="D52" s="27"/>
      <c r="E52" s="27"/>
      <c r="F52" s="39"/>
      <c r="G52" s="42">
        <v>210</v>
      </c>
      <c r="H52" s="42">
        <v>210</v>
      </c>
      <c r="I52" s="45"/>
      <c r="J52" s="45"/>
      <c r="K52" s="45"/>
      <c r="L52" s="44"/>
      <c r="M52" s="26"/>
      <c r="N52" s="26"/>
      <c r="O52" s="29"/>
      <c r="P52" s="59">
        <v>3</v>
      </c>
      <c r="Q52" s="59"/>
      <c r="R52" s="59">
        <v>3</v>
      </c>
      <c r="S52" s="59"/>
      <c r="T52" s="2">
        <v>3</v>
      </c>
      <c r="U52" s="2"/>
      <c r="V52" s="2">
        <v>2</v>
      </c>
      <c r="W52" s="2"/>
      <c r="X52" s="59"/>
      <c r="Y52" s="59"/>
      <c r="Z52" s="59"/>
      <c r="AA52" s="59"/>
      <c r="AB52" s="2"/>
      <c r="AC52" s="2"/>
      <c r="AD52" s="2"/>
      <c r="AE52" s="2"/>
    </row>
    <row r="53" spans="1:31" ht="24.95" customHeight="1" x14ac:dyDescent="0.3">
      <c r="A53" s="30" t="s">
        <v>110</v>
      </c>
      <c r="B53" s="32" t="s">
        <v>111</v>
      </c>
      <c r="C53" s="27"/>
      <c r="D53" s="27"/>
      <c r="E53" s="27"/>
      <c r="F53" s="39"/>
      <c r="G53" s="42">
        <v>280</v>
      </c>
      <c r="H53" s="42">
        <v>280</v>
      </c>
      <c r="I53" s="45"/>
      <c r="J53" s="45"/>
      <c r="K53" s="45"/>
      <c r="L53" s="44"/>
      <c r="M53" s="26"/>
      <c r="N53" s="26"/>
      <c r="O53" s="29"/>
      <c r="P53" s="59">
        <v>4</v>
      </c>
      <c r="Q53" s="59"/>
      <c r="R53" s="59">
        <v>4</v>
      </c>
      <c r="S53" s="59"/>
      <c r="T53" s="2">
        <v>4</v>
      </c>
      <c r="U53" s="2"/>
      <c r="V53" s="2">
        <v>2</v>
      </c>
      <c r="W53" s="2"/>
      <c r="X53" s="59"/>
      <c r="Y53" s="59"/>
      <c r="Z53" s="59"/>
      <c r="AA53" s="59"/>
      <c r="AB53" s="2"/>
      <c r="AC53" s="2"/>
      <c r="AD53" s="2"/>
      <c r="AE53" s="2"/>
    </row>
    <row r="54" spans="1:31" ht="30" customHeight="1" x14ac:dyDescent="0.3">
      <c r="A54" s="30" t="s">
        <v>112</v>
      </c>
      <c r="B54" s="33" t="s">
        <v>113</v>
      </c>
      <c r="C54" s="27"/>
      <c r="D54" s="27"/>
      <c r="E54" s="27"/>
      <c r="F54" s="39"/>
      <c r="G54" s="42">
        <v>270</v>
      </c>
      <c r="H54" s="42">
        <v>250</v>
      </c>
      <c r="I54" s="45"/>
      <c r="J54" s="45"/>
      <c r="K54" s="45"/>
      <c r="L54" s="44">
        <v>20</v>
      </c>
      <c r="M54" s="26"/>
      <c r="N54" s="26"/>
      <c r="O54" s="29"/>
      <c r="P54" s="59">
        <v>2</v>
      </c>
      <c r="Q54" s="59"/>
      <c r="R54" s="59">
        <v>4</v>
      </c>
      <c r="S54" s="59"/>
      <c r="T54" s="2">
        <v>2</v>
      </c>
      <c r="U54" s="2"/>
      <c r="V54" s="2">
        <v>4</v>
      </c>
      <c r="W54" s="2"/>
      <c r="X54" s="59"/>
      <c r="Y54" s="59"/>
      <c r="Z54" s="59"/>
      <c r="AA54" s="59"/>
      <c r="AB54" s="2"/>
      <c r="AC54" s="2"/>
      <c r="AD54" s="2"/>
      <c r="AE54" s="2"/>
    </row>
    <row r="55" spans="1:31" ht="30" customHeight="1" x14ac:dyDescent="0.3">
      <c r="A55" s="30"/>
      <c r="B55" s="34" t="s">
        <v>103</v>
      </c>
      <c r="C55" s="27"/>
      <c r="D55" s="27"/>
      <c r="E55" s="27"/>
      <c r="F55" s="41">
        <v>2</v>
      </c>
      <c r="G55" s="42">
        <v>60</v>
      </c>
      <c r="H55" s="42">
        <v>40</v>
      </c>
      <c r="I55" s="45"/>
      <c r="J55" s="45"/>
      <c r="K55" s="45"/>
      <c r="L55" s="44">
        <v>20</v>
      </c>
      <c r="M55" s="26"/>
      <c r="N55" s="26"/>
      <c r="O55" s="29"/>
      <c r="P55" s="59"/>
      <c r="Q55" s="59"/>
      <c r="R55" s="59"/>
      <c r="S55" s="59"/>
      <c r="T55" s="2"/>
      <c r="U55" s="2"/>
      <c r="V55" s="2"/>
      <c r="W55" s="2">
        <v>2</v>
      </c>
      <c r="X55" s="59"/>
      <c r="Y55" s="59"/>
      <c r="Z55" s="59"/>
      <c r="AA55" s="59"/>
      <c r="AB55" s="2"/>
      <c r="AC55" s="2"/>
      <c r="AD55" s="2"/>
      <c r="AE55" s="2"/>
    </row>
    <row r="56" spans="1:31" ht="24.95" customHeight="1" x14ac:dyDescent="0.3">
      <c r="A56" s="30" t="s">
        <v>114</v>
      </c>
      <c r="B56" s="32" t="s">
        <v>115</v>
      </c>
      <c r="C56" s="27"/>
      <c r="D56" s="27"/>
      <c r="E56" s="27"/>
      <c r="F56" s="39"/>
      <c r="G56" s="42">
        <v>105</v>
      </c>
      <c r="H56" s="42">
        <v>105</v>
      </c>
      <c r="I56" s="45"/>
      <c r="J56" s="45"/>
      <c r="K56" s="45"/>
      <c r="L56" s="44"/>
      <c r="M56" s="26"/>
      <c r="N56" s="26"/>
      <c r="O56" s="29"/>
      <c r="P56" s="59">
        <v>2</v>
      </c>
      <c r="Q56" s="59"/>
      <c r="R56" s="59">
        <v>3</v>
      </c>
      <c r="S56" s="59"/>
      <c r="T56" s="2"/>
      <c r="U56" s="2"/>
      <c r="V56" s="2"/>
      <c r="W56" s="2"/>
      <c r="X56" s="59"/>
      <c r="Y56" s="59"/>
      <c r="Z56" s="59"/>
      <c r="AA56" s="59"/>
      <c r="AB56" s="2"/>
      <c r="AC56" s="2"/>
      <c r="AD56" s="2"/>
      <c r="AE56" s="2"/>
    </row>
    <row r="57" spans="1:31" s="51" customFormat="1" ht="24.95" customHeight="1" x14ac:dyDescent="0.3">
      <c r="A57" s="50" t="s">
        <v>116</v>
      </c>
      <c r="B57" s="50" t="s">
        <v>117</v>
      </c>
      <c r="C57" s="50"/>
      <c r="D57" s="50"/>
      <c r="E57" s="50"/>
      <c r="F57" s="52">
        <f>F58+F59+F60+F61+F62+F63+F64</f>
        <v>25.5</v>
      </c>
      <c r="G57" s="47">
        <f>G58+G59+G60+G61+G62+G63+G64</f>
        <v>720</v>
      </c>
      <c r="H57" s="47">
        <f t="shared" ref="H57:AE57" si="1">H58+H59+H60+H61+H62+H63+H64</f>
        <v>364</v>
      </c>
      <c r="I57" s="47">
        <f t="shared" si="1"/>
        <v>164</v>
      </c>
      <c r="J57" s="47">
        <f t="shared" si="1"/>
        <v>130</v>
      </c>
      <c r="K57" s="47">
        <f t="shared" si="1"/>
        <v>70</v>
      </c>
      <c r="L57" s="47">
        <f t="shared" si="1"/>
        <v>356</v>
      </c>
      <c r="M57" s="47">
        <f t="shared" si="1"/>
        <v>0</v>
      </c>
      <c r="N57" s="47">
        <f t="shared" si="1"/>
        <v>0</v>
      </c>
      <c r="O57" s="47">
        <f t="shared" si="1"/>
        <v>0</v>
      </c>
      <c r="P57" s="60">
        <f t="shared" si="1"/>
        <v>2</v>
      </c>
      <c r="Q57" s="60"/>
      <c r="R57" s="60">
        <f t="shared" si="1"/>
        <v>0</v>
      </c>
      <c r="S57" s="60">
        <f t="shared" si="1"/>
        <v>0</v>
      </c>
      <c r="T57" s="47">
        <f t="shared" si="1"/>
        <v>12</v>
      </c>
      <c r="U57" s="47"/>
      <c r="V57" s="47">
        <f t="shared" si="1"/>
        <v>6</v>
      </c>
      <c r="W57" s="47"/>
      <c r="X57" s="60">
        <f t="shared" si="1"/>
        <v>0</v>
      </c>
      <c r="Y57" s="60">
        <f t="shared" si="1"/>
        <v>0</v>
      </c>
      <c r="Z57" s="60">
        <f t="shared" si="1"/>
        <v>0</v>
      </c>
      <c r="AA57" s="60">
        <f t="shared" si="1"/>
        <v>0</v>
      </c>
      <c r="AB57" s="47">
        <f t="shared" si="1"/>
        <v>0</v>
      </c>
      <c r="AC57" s="47">
        <f t="shared" si="1"/>
        <v>0</v>
      </c>
      <c r="AD57" s="47">
        <f t="shared" si="1"/>
        <v>0</v>
      </c>
      <c r="AE57" s="47">
        <f t="shared" si="1"/>
        <v>0</v>
      </c>
    </row>
    <row r="58" spans="1:31" ht="24.95" customHeight="1" x14ac:dyDescent="0.3">
      <c r="A58" s="3" t="s">
        <v>45</v>
      </c>
      <c r="B58" s="4" t="s">
        <v>46</v>
      </c>
      <c r="C58" s="27"/>
      <c r="D58" s="27"/>
      <c r="E58" s="27"/>
      <c r="F58" s="41">
        <v>3</v>
      </c>
      <c r="G58" s="42">
        <v>90</v>
      </c>
      <c r="H58" s="42">
        <v>32</v>
      </c>
      <c r="I58" s="44">
        <v>18</v>
      </c>
      <c r="J58" s="44"/>
      <c r="K58" s="44">
        <v>14</v>
      </c>
      <c r="L58" s="44">
        <v>58</v>
      </c>
      <c r="M58" s="26"/>
      <c r="N58" s="26"/>
      <c r="O58" s="29"/>
      <c r="P58" s="59"/>
      <c r="Q58" s="59"/>
      <c r="R58" s="59"/>
      <c r="S58" s="59"/>
      <c r="T58" s="2">
        <v>2</v>
      </c>
      <c r="U58" s="2">
        <v>3</v>
      </c>
      <c r="V58" s="2"/>
      <c r="W58" s="2"/>
      <c r="X58" s="59"/>
      <c r="Y58" s="59"/>
      <c r="Z58" s="59"/>
      <c r="AA58" s="59"/>
      <c r="AB58" s="2"/>
      <c r="AC58" s="2"/>
      <c r="AD58" s="2"/>
      <c r="AE58" s="2"/>
    </row>
    <row r="59" spans="1:31" ht="24.95" customHeight="1" x14ac:dyDescent="0.3">
      <c r="A59" s="4" t="s">
        <v>50</v>
      </c>
      <c r="B59" s="4" t="s">
        <v>51</v>
      </c>
      <c r="C59" s="37"/>
      <c r="D59" s="37"/>
      <c r="E59" s="37"/>
      <c r="F59" s="41">
        <v>3</v>
      </c>
      <c r="G59" s="42">
        <v>90</v>
      </c>
      <c r="H59" s="42">
        <v>34</v>
      </c>
      <c r="I59" s="44">
        <v>16</v>
      </c>
      <c r="J59" s="44">
        <v>14</v>
      </c>
      <c r="K59" s="44">
        <v>4</v>
      </c>
      <c r="L59" s="44">
        <v>56</v>
      </c>
      <c r="M59" s="36"/>
      <c r="N59" s="36"/>
      <c r="O59" s="38"/>
      <c r="P59" s="59">
        <v>2</v>
      </c>
      <c r="Q59" s="59">
        <v>3</v>
      </c>
      <c r="R59" s="59"/>
      <c r="S59" s="59"/>
      <c r="T59" s="2"/>
      <c r="U59" s="2"/>
      <c r="V59" s="2"/>
      <c r="W59" s="2"/>
      <c r="X59" s="59"/>
      <c r="Y59" s="59"/>
      <c r="Z59" s="59"/>
      <c r="AA59" s="59"/>
      <c r="AB59" s="2"/>
      <c r="AC59" s="2"/>
      <c r="AD59" s="2"/>
      <c r="AE59" s="2"/>
    </row>
    <row r="60" spans="1:31" ht="24.95" customHeight="1" x14ac:dyDescent="0.3">
      <c r="A60" s="3" t="s">
        <v>53</v>
      </c>
      <c r="B60" s="4" t="s">
        <v>54</v>
      </c>
      <c r="C60" s="27"/>
      <c r="D60" s="27"/>
      <c r="E60" s="27"/>
      <c r="F60" s="41">
        <v>5</v>
      </c>
      <c r="G60" s="42">
        <f t="shared" ref="G60:G63" si="2">F60*30</f>
        <v>150</v>
      </c>
      <c r="H60" s="42">
        <v>78</v>
      </c>
      <c r="I60" s="44">
        <f t="shared" ref="I60:I63" si="3">H60-J60-K60</f>
        <v>34</v>
      </c>
      <c r="J60" s="44">
        <v>38</v>
      </c>
      <c r="K60" s="44">
        <v>6</v>
      </c>
      <c r="L60" s="42">
        <f t="shared" ref="L60:L63" si="4">G60-H60</f>
        <v>72</v>
      </c>
      <c r="M60" s="26"/>
      <c r="N60" s="26"/>
      <c r="O60" s="29"/>
      <c r="P60" s="59"/>
      <c r="Q60" s="59"/>
      <c r="R60" s="59"/>
      <c r="S60" s="59"/>
      <c r="T60" s="2">
        <v>2</v>
      </c>
      <c r="U60" s="2">
        <v>2</v>
      </c>
      <c r="V60" s="2">
        <v>2</v>
      </c>
      <c r="W60" s="2">
        <v>3</v>
      </c>
      <c r="X60" s="59"/>
      <c r="Y60" s="59"/>
      <c r="Z60" s="59"/>
      <c r="AA60" s="59"/>
      <c r="AB60" s="2"/>
      <c r="AC60" s="2"/>
      <c r="AD60" s="2"/>
      <c r="AE60" s="2"/>
    </row>
    <row r="61" spans="1:31" ht="24.95" customHeight="1" x14ac:dyDescent="0.3">
      <c r="A61" s="3" t="s">
        <v>55</v>
      </c>
      <c r="B61" s="4" t="s">
        <v>56</v>
      </c>
      <c r="C61" s="27"/>
      <c r="D61" s="27"/>
      <c r="E61" s="27"/>
      <c r="F61" s="41">
        <v>5</v>
      </c>
      <c r="G61" s="42">
        <f t="shared" si="2"/>
        <v>150</v>
      </c>
      <c r="H61" s="42">
        <v>92</v>
      </c>
      <c r="I61" s="44">
        <f t="shared" si="3"/>
        <v>42</v>
      </c>
      <c r="J61" s="44">
        <v>50</v>
      </c>
      <c r="K61" s="44"/>
      <c r="L61" s="42">
        <f t="shared" si="4"/>
        <v>58</v>
      </c>
      <c r="M61" s="26"/>
      <c r="N61" s="26"/>
      <c r="O61" s="29"/>
      <c r="P61" s="59"/>
      <c r="Q61" s="59"/>
      <c r="R61" s="59"/>
      <c r="S61" s="59"/>
      <c r="T61" s="2"/>
      <c r="U61" s="2"/>
      <c r="V61" s="2">
        <v>4</v>
      </c>
      <c r="W61" s="2">
        <v>5</v>
      </c>
      <c r="X61" s="59"/>
      <c r="Y61" s="59"/>
      <c r="Z61" s="59"/>
      <c r="AA61" s="59"/>
      <c r="AB61" s="2"/>
      <c r="AC61" s="2"/>
      <c r="AD61" s="2"/>
      <c r="AE61" s="2"/>
    </row>
    <row r="62" spans="1:31" ht="24.95" customHeight="1" x14ac:dyDescent="0.3">
      <c r="A62" s="3" t="s">
        <v>57</v>
      </c>
      <c r="B62" s="4" t="s">
        <v>58</v>
      </c>
      <c r="C62" s="27"/>
      <c r="D62" s="27"/>
      <c r="E62" s="27"/>
      <c r="F62" s="41">
        <v>3</v>
      </c>
      <c r="G62" s="42">
        <f t="shared" si="2"/>
        <v>90</v>
      </c>
      <c r="H62" s="42">
        <v>48</v>
      </c>
      <c r="I62" s="44">
        <f t="shared" si="3"/>
        <v>20</v>
      </c>
      <c r="J62" s="44">
        <v>28</v>
      </c>
      <c r="K62" s="44"/>
      <c r="L62" s="42">
        <f t="shared" si="4"/>
        <v>42</v>
      </c>
      <c r="M62" s="26"/>
      <c r="N62" s="26"/>
      <c r="O62" s="29"/>
      <c r="P62" s="59"/>
      <c r="Q62" s="59"/>
      <c r="R62" s="59"/>
      <c r="S62" s="59"/>
      <c r="T62" s="2">
        <v>3</v>
      </c>
      <c r="U62" s="2">
        <v>3</v>
      </c>
      <c r="V62" s="2"/>
      <c r="W62" s="2"/>
      <c r="X62" s="59"/>
      <c r="Y62" s="59"/>
      <c r="Z62" s="59"/>
      <c r="AA62" s="59"/>
      <c r="AB62" s="2"/>
      <c r="AC62" s="2"/>
      <c r="AD62" s="2"/>
      <c r="AE62" s="2"/>
    </row>
    <row r="63" spans="1:31" ht="24.95" customHeight="1" x14ac:dyDescent="0.3">
      <c r="A63" s="5" t="s">
        <v>63</v>
      </c>
      <c r="B63" s="6" t="s">
        <v>64</v>
      </c>
      <c r="C63" s="27"/>
      <c r="D63" s="27"/>
      <c r="E63" s="27"/>
      <c r="F63" s="41">
        <v>5</v>
      </c>
      <c r="G63" s="42">
        <f t="shared" si="2"/>
        <v>150</v>
      </c>
      <c r="H63" s="42">
        <v>80</v>
      </c>
      <c r="I63" s="44">
        <f t="shared" si="3"/>
        <v>34</v>
      </c>
      <c r="J63" s="44"/>
      <c r="K63" s="44">
        <v>46</v>
      </c>
      <c r="L63" s="42">
        <f t="shared" si="4"/>
        <v>70</v>
      </c>
      <c r="M63" s="26"/>
      <c r="N63" s="26"/>
      <c r="O63" s="29"/>
      <c r="P63" s="59"/>
      <c r="Q63" s="59"/>
      <c r="R63" s="59"/>
      <c r="S63" s="59"/>
      <c r="T63" s="2">
        <v>5</v>
      </c>
      <c r="U63" s="2">
        <v>5</v>
      </c>
      <c r="V63" s="2"/>
      <c r="W63" s="2"/>
      <c r="X63" s="59"/>
      <c r="Y63" s="59"/>
      <c r="Z63" s="59"/>
      <c r="AA63" s="59"/>
      <c r="AB63" s="2"/>
      <c r="AC63" s="2"/>
      <c r="AD63" s="2"/>
      <c r="AE63" s="2"/>
    </row>
    <row r="64" spans="1:31" ht="24.95" customHeight="1" x14ac:dyDescent="0.3">
      <c r="A64" s="3" t="s">
        <v>81</v>
      </c>
      <c r="B64" s="4" t="s">
        <v>82</v>
      </c>
      <c r="C64" s="27"/>
      <c r="D64" s="27"/>
      <c r="E64" s="27"/>
      <c r="F64" s="40">
        <v>1.5</v>
      </c>
      <c r="G64" s="42"/>
      <c r="H64" s="42"/>
      <c r="I64" s="45"/>
      <c r="J64" s="45"/>
      <c r="K64" s="45"/>
      <c r="L64" s="44"/>
      <c r="M64" s="26"/>
      <c r="N64" s="26"/>
      <c r="O64" s="29"/>
      <c r="P64" s="59"/>
      <c r="Q64" s="59"/>
      <c r="R64" s="59"/>
      <c r="S64" s="59"/>
      <c r="T64" s="2"/>
      <c r="U64" s="2">
        <v>1.5</v>
      </c>
      <c r="V64" s="2"/>
      <c r="W64" s="2"/>
      <c r="X64" s="59"/>
      <c r="Y64" s="59"/>
      <c r="Z64" s="59"/>
      <c r="AA64" s="59"/>
      <c r="AB64" s="2"/>
      <c r="AC64" s="2"/>
      <c r="AD64" s="2"/>
      <c r="AE64" s="2"/>
    </row>
    <row r="65" spans="1:31" s="51" customFormat="1" ht="24.95" customHeight="1" x14ac:dyDescent="0.3">
      <c r="A65" s="50" t="s">
        <v>118</v>
      </c>
      <c r="B65" s="50" t="s">
        <v>119</v>
      </c>
      <c r="C65" s="50"/>
      <c r="D65" s="50"/>
      <c r="E65" s="50"/>
      <c r="F65" s="53">
        <v>3</v>
      </c>
      <c r="G65" s="47">
        <f>G66+G68</f>
        <v>300</v>
      </c>
      <c r="H65" s="47">
        <f t="shared" ref="H65:AE65" si="5">H66+H68</f>
        <v>249</v>
      </c>
      <c r="I65" s="47">
        <f t="shared" si="5"/>
        <v>0</v>
      </c>
      <c r="J65" s="47">
        <f t="shared" si="5"/>
        <v>0</v>
      </c>
      <c r="K65" s="47">
        <f t="shared" si="5"/>
        <v>0</v>
      </c>
      <c r="L65" s="47">
        <f t="shared" si="5"/>
        <v>51</v>
      </c>
      <c r="M65" s="47">
        <f t="shared" si="5"/>
        <v>0</v>
      </c>
      <c r="N65" s="47">
        <f t="shared" si="5"/>
        <v>0</v>
      </c>
      <c r="O65" s="47">
        <f t="shared" si="5"/>
        <v>0</v>
      </c>
      <c r="P65" s="60">
        <f t="shared" si="5"/>
        <v>4</v>
      </c>
      <c r="Q65" s="60"/>
      <c r="R65" s="60">
        <f t="shared" si="5"/>
        <v>5</v>
      </c>
      <c r="S65" s="60">
        <f t="shared" si="5"/>
        <v>0</v>
      </c>
      <c r="T65" s="47">
        <f t="shared" si="5"/>
        <v>4</v>
      </c>
      <c r="U65" s="47"/>
      <c r="V65" s="47">
        <f t="shared" si="5"/>
        <v>0</v>
      </c>
      <c r="W65" s="47"/>
      <c r="X65" s="60">
        <f t="shared" si="5"/>
        <v>0</v>
      </c>
      <c r="Y65" s="60">
        <f t="shared" si="5"/>
        <v>0</v>
      </c>
      <c r="Z65" s="60">
        <f t="shared" si="5"/>
        <v>0</v>
      </c>
      <c r="AA65" s="60">
        <f t="shared" si="5"/>
        <v>0</v>
      </c>
      <c r="AB65" s="47">
        <f t="shared" si="5"/>
        <v>0</v>
      </c>
      <c r="AC65" s="47">
        <f t="shared" si="5"/>
        <v>0</v>
      </c>
      <c r="AD65" s="47">
        <f t="shared" si="5"/>
        <v>0</v>
      </c>
      <c r="AE65" s="47">
        <f t="shared" si="5"/>
        <v>0</v>
      </c>
    </row>
    <row r="66" spans="1:31" ht="30" customHeight="1" x14ac:dyDescent="0.3">
      <c r="A66" s="35" t="s">
        <v>120</v>
      </c>
      <c r="B66" s="33" t="s">
        <v>126</v>
      </c>
      <c r="C66" s="27"/>
      <c r="D66" s="27"/>
      <c r="E66" s="27"/>
      <c r="F66" s="39"/>
      <c r="G66" s="42">
        <v>195</v>
      </c>
      <c r="H66" s="42">
        <v>144</v>
      </c>
      <c r="I66" s="45"/>
      <c r="J66" s="45"/>
      <c r="K66" s="45"/>
      <c r="L66" s="44">
        <v>51</v>
      </c>
      <c r="M66" s="26"/>
      <c r="N66" s="26"/>
      <c r="O66" s="29"/>
      <c r="P66" s="59">
        <v>2</v>
      </c>
      <c r="Q66" s="59"/>
      <c r="R66" s="59">
        <v>2</v>
      </c>
      <c r="S66" s="59"/>
      <c r="T66" s="2">
        <v>4</v>
      </c>
      <c r="U66" s="2"/>
      <c r="V66" s="2"/>
      <c r="W66" s="2"/>
      <c r="X66" s="59"/>
      <c r="Y66" s="59"/>
      <c r="Z66" s="59"/>
      <c r="AA66" s="59"/>
      <c r="AB66" s="2"/>
      <c r="AC66" s="2"/>
      <c r="AD66" s="2"/>
      <c r="AE66" s="2"/>
    </row>
    <row r="67" spans="1:31" ht="30" customHeight="1" x14ac:dyDescent="0.3">
      <c r="A67" s="35"/>
      <c r="B67" s="34" t="s">
        <v>103</v>
      </c>
      <c r="C67" s="27"/>
      <c r="D67" s="27"/>
      <c r="E67" s="27"/>
      <c r="F67" s="41">
        <v>3</v>
      </c>
      <c r="G67" s="42">
        <v>90</v>
      </c>
      <c r="H67" s="42">
        <v>39</v>
      </c>
      <c r="I67" s="45"/>
      <c r="J67" s="45"/>
      <c r="K67" s="45"/>
      <c r="L67" s="44">
        <v>51</v>
      </c>
      <c r="M67" s="26"/>
      <c r="N67" s="26"/>
      <c r="O67" s="29"/>
      <c r="P67" s="59"/>
      <c r="Q67" s="59"/>
      <c r="R67" s="59"/>
      <c r="S67" s="59"/>
      <c r="T67" s="2"/>
      <c r="U67" s="2">
        <v>3</v>
      </c>
      <c r="V67" s="2"/>
      <c r="W67" s="2"/>
      <c r="X67" s="59"/>
      <c r="Y67" s="59"/>
      <c r="Z67" s="59"/>
      <c r="AA67" s="59"/>
      <c r="AB67" s="2"/>
      <c r="AC67" s="2"/>
      <c r="AD67" s="2"/>
      <c r="AE67" s="2"/>
    </row>
    <row r="68" spans="1:31" ht="24.95" customHeight="1" x14ac:dyDescent="0.3">
      <c r="A68" s="35" t="s">
        <v>121</v>
      </c>
      <c r="B68" s="32" t="s">
        <v>122</v>
      </c>
      <c r="C68" s="27"/>
      <c r="D68" s="27"/>
      <c r="E68" s="27"/>
      <c r="F68" s="39"/>
      <c r="G68" s="42">
        <v>105</v>
      </c>
      <c r="H68" s="42">
        <v>105</v>
      </c>
      <c r="I68" s="45"/>
      <c r="J68" s="45"/>
      <c r="K68" s="45"/>
      <c r="L68" s="44"/>
      <c r="M68" s="26"/>
      <c r="N68" s="26"/>
      <c r="O68" s="29"/>
      <c r="P68" s="59">
        <v>2</v>
      </c>
      <c r="Q68" s="59"/>
      <c r="R68" s="59">
        <v>3</v>
      </c>
      <c r="S68" s="59"/>
      <c r="T68" s="2"/>
      <c r="U68" s="2"/>
      <c r="V68" s="2"/>
      <c r="W68" s="2"/>
      <c r="X68" s="59"/>
      <c r="Y68" s="59"/>
      <c r="Z68" s="59"/>
      <c r="AA68" s="59"/>
      <c r="AB68" s="2"/>
      <c r="AC68" s="2"/>
      <c r="AD68" s="2"/>
      <c r="AE68" s="2"/>
    </row>
    <row r="69" spans="1:31" s="57" customFormat="1" ht="24.95" customHeight="1" x14ac:dyDescent="0.3">
      <c r="A69" s="54"/>
      <c r="B69" s="55"/>
      <c r="C69" s="56"/>
      <c r="D69" s="56"/>
      <c r="E69" s="56"/>
      <c r="F69" s="58">
        <f>F65+F57+F43</f>
        <v>37</v>
      </c>
      <c r="G69" s="58">
        <f t="shared" ref="G69:AE69" si="6">G65+G57+G43</f>
        <v>2850</v>
      </c>
      <c r="H69" s="58">
        <f t="shared" si="6"/>
        <v>2338</v>
      </c>
      <c r="I69" s="58">
        <f t="shared" si="6"/>
        <v>164</v>
      </c>
      <c r="J69" s="58">
        <f t="shared" si="6"/>
        <v>130</v>
      </c>
      <c r="K69" s="58">
        <f t="shared" si="6"/>
        <v>70</v>
      </c>
      <c r="L69" s="58">
        <f t="shared" si="6"/>
        <v>512</v>
      </c>
      <c r="M69" s="58">
        <f t="shared" si="6"/>
        <v>0</v>
      </c>
      <c r="N69" s="58">
        <f t="shared" si="6"/>
        <v>0</v>
      </c>
      <c r="O69" s="58">
        <f t="shared" si="6"/>
        <v>0</v>
      </c>
      <c r="P69" s="71">
        <f t="shared" si="6"/>
        <v>33</v>
      </c>
      <c r="Q69" s="71">
        <v>3</v>
      </c>
      <c r="R69" s="71">
        <f t="shared" si="6"/>
        <v>34</v>
      </c>
      <c r="S69" s="71">
        <f t="shared" si="6"/>
        <v>0</v>
      </c>
      <c r="T69" s="58">
        <f t="shared" si="6"/>
        <v>30</v>
      </c>
      <c r="U69" s="58">
        <v>19</v>
      </c>
      <c r="V69" s="58">
        <f t="shared" si="6"/>
        <v>23</v>
      </c>
      <c r="W69" s="58">
        <v>15</v>
      </c>
      <c r="X69" s="71">
        <f t="shared" si="6"/>
        <v>0</v>
      </c>
      <c r="Y69" s="71">
        <f t="shared" si="6"/>
        <v>0</v>
      </c>
      <c r="Z69" s="71">
        <f t="shared" si="6"/>
        <v>0</v>
      </c>
      <c r="AA69" s="71">
        <f t="shared" si="6"/>
        <v>0</v>
      </c>
      <c r="AB69" s="71">
        <f t="shared" si="6"/>
        <v>0</v>
      </c>
      <c r="AC69" s="58">
        <f t="shared" si="6"/>
        <v>0</v>
      </c>
      <c r="AD69" s="58">
        <f t="shared" si="6"/>
        <v>0</v>
      </c>
      <c r="AE69" s="58">
        <f t="shared" si="6"/>
        <v>0</v>
      </c>
    </row>
    <row r="70" spans="1:31" s="12" customFormat="1" ht="24.95" customHeight="1" x14ac:dyDescent="0.3">
      <c r="A70" s="11"/>
      <c r="B70" s="11" t="s">
        <v>36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59"/>
      <c r="Q70" s="59"/>
      <c r="R70" s="59"/>
      <c r="S70" s="59"/>
      <c r="T70" s="11"/>
      <c r="U70" s="11"/>
      <c r="V70" s="11"/>
      <c r="W70" s="11"/>
      <c r="X70" s="59"/>
      <c r="Y70" s="59"/>
      <c r="Z70" s="59"/>
      <c r="AA70" s="59"/>
      <c r="AB70" s="11"/>
      <c r="AC70" s="11"/>
      <c r="AD70" s="11"/>
      <c r="AE70" s="11"/>
    </row>
    <row r="71" spans="1:31" ht="24.95" customHeight="1" x14ac:dyDescent="0.3">
      <c r="A71" s="3" t="s">
        <v>37</v>
      </c>
      <c r="B71" s="4" t="s">
        <v>123</v>
      </c>
      <c r="C71" s="2"/>
      <c r="D71" s="2"/>
      <c r="E71" s="2"/>
      <c r="F71" s="7">
        <v>3</v>
      </c>
      <c r="G71" s="2">
        <f>F71*30</f>
        <v>90</v>
      </c>
      <c r="H71" s="2">
        <v>35</v>
      </c>
      <c r="I71" s="2">
        <f>H71-J71-K71</f>
        <v>23</v>
      </c>
      <c r="J71" s="2"/>
      <c r="K71" s="2">
        <v>12</v>
      </c>
      <c r="L71" s="2">
        <f>G71-H71</f>
        <v>55</v>
      </c>
      <c r="M71" s="2"/>
      <c r="N71" s="2"/>
      <c r="O71" s="13">
        <f>L71/G71*100</f>
        <v>61.111111111111114</v>
      </c>
      <c r="P71" s="59"/>
      <c r="Q71" s="59"/>
      <c r="R71" s="59"/>
      <c r="S71" s="59"/>
      <c r="T71" s="2"/>
      <c r="U71" s="2"/>
      <c r="V71" s="2"/>
      <c r="W71" s="2"/>
      <c r="X71" s="59"/>
      <c r="Y71" s="59"/>
      <c r="Z71" s="59"/>
      <c r="AA71" s="59"/>
      <c r="AB71" s="2"/>
      <c r="AC71" s="2"/>
      <c r="AD71" s="2"/>
      <c r="AE71" s="2"/>
    </row>
    <row r="72" spans="1:31" ht="24.95" customHeight="1" x14ac:dyDescent="0.3">
      <c r="A72" s="3" t="s">
        <v>38</v>
      </c>
      <c r="B72" s="4" t="s">
        <v>39</v>
      </c>
      <c r="C72" s="2"/>
      <c r="D72" s="2"/>
      <c r="E72" s="2"/>
      <c r="F72" s="7">
        <v>1.5</v>
      </c>
      <c r="G72" s="2">
        <f t="shared" ref="G72:G97" si="7">F72*30</f>
        <v>45</v>
      </c>
      <c r="H72" s="2">
        <v>23</v>
      </c>
      <c r="I72" s="2">
        <f t="shared" ref="I72:I95" si="8">H72-J72-K72</f>
        <v>17</v>
      </c>
      <c r="J72" s="2"/>
      <c r="K72" s="2">
        <v>6</v>
      </c>
      <c r="L72" s="2">
        <f>G72-H72</f>
        <v>22</v>
      </c>
      <c r="M72" s="2"/>
      <c r="N72" s="2"/>
      <c r="O72" s="13">
        <f>L72/G72*100</f>
        <v>48.888888888888886</v>
      </c>
      <c r="P72" s="59"/>
      <c r="Q72" s="59"/>
      <c r="R72" s="59"/>
      <c r="S72" s="59"/>
      <c r="T72" s="2"/>
      <c r="U72" s="2"/>
      <c r="V72" s="2">
        <v>1</v>
      </c>
      <c r="W72" s="2">
        <v>1.5</v>
      </c>
      <c r="X72" s="59"/>
      <c r="Y72" s="59"/>
      <c r="Z72" s="59"/>
      <c r="AA72" s="59"/>
      <c r="AB72" s="2"/>
      <c r="AC72" s="2"/>
      <c r="AD72" s="2"/>
      <c r="AE72" s="2"/>
    </row>
    <row r="73" spans="1:31" ht="24.95" customHeight="1" x14ac:dyDescent="0.3">
      <c r="A73" s="3" t="s">
        <v>40</v>
      </c>
      <c r="B73" s="4" t="s">
        <v>41</v>
      </c>
      <c r="C73" s="2"/>
      <c r="D73" s="2"/>
      <c r="E73" s="2"/>
      <c r="F73" s="7">
        <v>2</v>
      </c>
      <c r="G73" s="2">
        <f t="shared" si="7"/>
        <v>60</v>
      </c>
      <c r="H73" s="2">
        <v>32</v>
      </c>
      <c r="I73" s="2">
        <f t="shared" si="8"/>
        <v>4</v>
      </c>
      <c r="J73" s="2">
        <v>28</v>
      </c>
      <c r="K73" s="2"/>
      <c r="L73" s="2">
        <f>G73-H73</f>
        <v>28</v>
      </c>
      <c r="M73" s="2"/>
      <c r="N73" s="2"/>
      <c r="O73" s="13">
        <f>L73/G73*100</f>
        <v>46.666666666666664</v>
      </c>
      <c r="P73" s="59"/>
      <c r="Q73" s="59"/>
      <c r="R73" s="59"/>
      <c r="S73" s="59"/>
      <c r="T73" s="2">
        <v>2</v>
      </c>
      <c r="U73" s="2">
        <v>2</v>
      </c>
      <c r="V73" s="2"/>
      <c r="W73" s="2"/>
      <c r="X73" s="59"/>
      <c r="Y73" s="59"/>
      <c r="Z73" s="59"/>
      <c r="AA73" s="59"/>
      <c r="AB73" s="2"/>
      <c r="AC73" s="2"/>
      <c r="AD73" s="2"/>
      <c r="AE73" s="2"/>
    </row>
    <row r="74" spans="1:31" ht="24.95" customHeight="1" x14ac:dyDescent="0.3">
      <c r="A74" s="3" t="s">
        <v>42</v>
      </c>
      <c r="B74" s="4" t="s">
        <v>124</v>
      </c>
      <c r="C74" s="2"/>
      <c r="D74" s="2"/>
      <c r="E74" s="2"/>
      <c r="F74" s="7">
        <v>5</v>
      </c>
      <c r="G74" s="2">
        <f t="shared" si="7"/>
        <v>150</v>
      </c>
      <c r="H74" s="2">
        <v>105</v>
      </c>
      <c r="I74" s="2">
        <f t="shared" si="8"/>
        <v>0</v>
      </c>
      <c r="J74" s="2">
        <v>105</v>
      </c>
      <c r="K74" s="2"/>
      <c r="L74" s="2">
        <f t="shared" ref="L74:L95" si="9">G74-H74</f>
        <v>45</v>
      </c>
      <c r="M74" s="2"/>
      <c r="N74" s="2"/>
      <c r="O74" s="13">
        <f t="shared" ref="O74:O95" si="10">L74/G74*100</f>
        <v>30</v>
      </c>
      <c r="P74" s="59"/>
      <c r="Q74" s="59"/>
      <c r="R74" s="59"/>
      <c r="S74" s="59"/>
      <c r="T74" s="2"/>
      <c r="U74" s="2"/>
      <c r="V74" s="2"/>
      <c r="W74" s="2"/>
      <c r="X74" s="59">
        <v>2</v>
      </c>
      <c r="Y74" s="59">
        <v>1.5</v>
      </c>
      <c r="Z74" s="59"/>
      <c r="AA74" s="59"/>
      <c r="AB74" s="2"/>
      <c r="AC74" s="2"/>
      <c r="AD74" s="2"/>
      <c r="AE74" s="2"/>
    </row>
    <row r="75" spans="1:31" ht="24.95" customHeight="1" x14ac:dyDescent="0.3">
      <c r="A75" s="3" t="s">
        <v>43</v>
      </c>
      <c r="B75" s="4" t="s">
        <v>44</v>
      </c>
      <c r="C75" s="2"/>
      <c r="D75" s="2"/>
      <c r="E75" s="2"/>
      <c r="F75" s="7">
        <v>3</v>
      </c>
      <c r="G75" s="2">
        <f t="shared" si="7"/>
        <v>90</v>
      </c>
      <c r="H75" s="2">
        <v>46</v>
      </c>
      <c r="I75" s="2">
        <f t="shared" si="8"/>
        <v>26</v>
      </c>
      <c r="J75" s="2">
        <v>10</v>
      </c>
      <c r="K75" s="2">
        <v>10</v>
      </c>
      <c r="L75" s="2">
        <f t="shared" si="9"/>
        <v>44</v>
      </c>
      <c r="M75" s="2"/>
      <c r="N75" s="2"/>
      <c r="O75" s="13">
        <f t="shared" si="10"/>
        <v>48.888888888888886</v>
      </c>
      <c r="P75" s="59"/>
      <c r="Q75" s="59"/>
      <c r="R75" s="59"/>
      <c r="S75" s="59"/>
      <c r="T75" s="2"/>
      <c r="U75" s="2"/>
      <c r="V75" s="2">
        <v>2</v>
      </c>
      <c r="W75" s="2">
        <v>3</v>
      </c>
      <c r="X75" s="59"/>
      <c r="Y75" s="59"/>
      <c r="Z75" s="59"/>
      <c r="AA75" s="59"/>
      <c r="AB75" s="2"/>
      <c r="AC75" s="2"/>
      <c r="AD75" s="2"/>
      <c r="AE75" s="2"/>
    </row>
    <row r="76" spans="1:31" ht="24.95" customHeight="1" x14ac:dyDescent="0.3">
      <c r="A76" s="3" t="s">
        <v>45</v>
      </c>
      <c r="B76" s="4" t="s">
        <v>46</v>
      </c>
      <c r="C76" s="2"/>
      <c r="D76" s="2"/>
      <c r="E76" s="2"/>
      <c r="F76" s="7">
        <v>3</v>
      </c>
      <c r="G76" s="2">
        <f t="shared" si="7"/>
        <v>90</v>
      </c>
      <c r="H76" s="2">
        <v>32</v>
      </c>
      <c r="I76" s="2">
        <f t="shared" si="8"/>
        <v>18</v>
      </c>
      <c r="J76" s="2"/>
      <c r="K76" s="2">
        <v>14</v>
      </c>
      <c r="L76" s="2">
        <f t="shared" si="9"/>
        <v>58</v>
      </c>
      <c r="M76" s="2"/>
      <c r="N76" s="2"/>
      <c r="O76" s="13">
        <f t="shared" si="10"/>
        <v>64.444444444444443</v>
      </c>
      <c r="P76" s="59"/>
      <c r="Q76" s="59"/>
      <c r="R76" s="59"/>
      <c r="S76" s="59"/>
      <c r="T76" s="2"/>
      <c r="U76" s="2"/>
      <c r="V76" s="2"/>
      <c r="W76" s="2"/>
      <c r="X76" s="59"/>
      <c r="Y76" s="59"/>
      <c r="Z76" s="59"/>
      <c r="AA76" s="59"/>
      <c r="AB76" s="2"/>
      <c r="AC76" s="2"/>
      <c r="AD76" s="2"/>
      <c r="AE76" s="2"/>
    </row>
    <row r="77" spans="1:31" ht="24.95" customHeight="1" x14ac:dyDescent="0.3">
      <c r="A77" s="3" t="s">
        <v>47</v>
      </c>
      <c r="B77" s="4" t="s">
        <v>48</v>
      </c>
      <c r="C77" s="2"/>
      <c r="D77" s="2"/>
      <c r="E77" s="2"/>
      <c r="F77" s="7">
        <v>3</v>
      </c>
      <c r="G77" s="2">
        <f t="shared" si="7"/>
        <v>90</v>
      </c>
      <c r="H77" s="2">
        <v>46</v>
      </c>
      <c r="I77" s="2">
        <f t="shared" si="8"/>
        <v>20</v>
      </c>
      <c r="J77" s="2">
        <v>26</v>
      </c>
      <c r="K77" s="2"/>
      <c r="L77" s="2">
        <f t="shared" si="9"/>
        <v>44</v>
      </c>
      <c r="M77" s="2"/>
      <c r="N77" s="2"/>
      <c r="O77" s="13">
        <f t="shared" si="10"/>
        <v>48.888888888888886</v>
      </c>
      <c r="P77" s="59"/>
      <c r="Q77" s="59"/>
      <c r="R77" s="59"/>
      <c r="S77" s="59"/>
      <c r="T77" s="2"/>
      <c r="U77" s="2"/>
      <c r="V77" s="2">
        <v>2</v>
      </c>
      <c r="W77" s="2">
        <v>3</v>
      </c>
      <c r="X77" s="59"/>
      <c r="Y77" s="59"/>
      <c r="Z77" s="59"/>
      <c r="AA77" s="59"/>
      <c r="AB77" s="2"/>
      <c r="AC77" s="2"/>
      <c r="AD77" s="2"/>
      <c r="AE77" s="2"/>
    </row>
    <row r="78" spans="1:31" ht="24.95" customHeight="1" x14ac:dyDescent="0.3">
      <c r="A78" s="3" t="s">
        <v>49</v>
      </c>
      <c r="B78" s="4" t="s">
        <v>140</v>
      </c>
      <c r="C78" s="2"/>
      <c r="D78" s="2"/>
      <c r="E78" s="2"/>
      <c r="F78" s="7">
        <v>3</v>
      </c>
      <c r="G78" s="2">
        <f t="shared" si="7"/>
        <v>90</v>
      </c>
      <c r="H78" s="2">
        <v>39</v>
      </c>
      <c r="I78" s="2">
        <f t="shared" si="8"/>
        <v>5</v>
      </c>
      <c r="J78" s="2">
        <v>34</v>
      </c>
      <c r="K78" s="2"/>
      <c r="L78" s="2">
        <f t="shared" si="9"/>
        <v>51</v>
      </c>
      <c r="M78" s="2"/>
      <c r="N78" s="2"/>
      <c r="O78" s="13">
        <f t="shared" si="10"/>
        <v>56.666666666666664</v>
      </c>
      <c r="P78" s="59"/>
      <c r="Q78" s="59"/>
      <c r="R78" s="59"/>
      <c r="S78" s="59"/>
      <c r="T78" s="2"/>
      <c r="U78" s="2"/>
      <c r="V78" s="2"/>
      <c r="W78" s="2"/>
      <c r="X78" s="59"/>
      <c r="Y78" s="59"/>
      <c r="Z78" s="59"/>
      <c r="AA78" s="59"/>
      <c r="AB78" s="2"/>
      <c r="AC78" s="2"/>
      <c r="AD78" s="2"/>
      <c r="AE78" s="2"/>
    </row>
    <row r="79" spans="1:31" ht="24.95" customHeight="1" x14ac:dyDescent="0.3">
      <c r="A79" s="4" t="s">
        <v>50</v>
      </c>
      <c r="B79" s="4" t="s">
        <v>51</v>
      </c>
      <c r="C79" s="2"/>
      <c r="D79" s="2"/>
      <c r="E79" s="2"/>
      <c r="F79" s="9">
        <v>3</v>
      </c>
      <c r="G79" s="2">
        <f t="shared" si="7"/>
        <v>90</v>
      </c>
      <c r="H79" s="2">
        <v>34</v>
      </c>
      <c r="I79" s="2">
        <f t="shared" si="8"/>
        <v>16</v>
      </c>
      <c r="J79" s="2">
        <v>14</v>
      </c>
      <c r="K79" s="2">
        <v>4</v>
      </c>
      <c r="L79" s="2">
        <f t="shared" si="9"/>
        <v>56</v>
      </c>
      <c r="M79" s="2"/>
      <c r="N79" s="2"/>
      <c r="O79" s="13">
        <f t="shared" si="10"/>
        <v>62.222222222222221</v>
      </c>
      <c r="P79" s="59"/>
      <c r="Q79" s="59"/>
      <c r="R79" s="59"/>
      <c r="S79" s="59"/>
      <c r="T79" s="2"/>
      <c r="U79" s="2"/>
      <c r="V79" s="2"/>
      <c r="W79" s="2"/>
      <c r="X79" s="59"/>
      <c r="Y79" s="59"/>
      <c r="Z79" s="59"/>
      <c r="AA79" s="59"/>
      <c r="AB79" s="2"/>
      <c r="AC79" s="2"/>
      <c r="AD79" s="2"/>
      <c r="AE79" s="2"/>
    </row>
    <row r="80" spans="1:31" ht="24.95" customHeight="1" x14ac:dyDescent="0.3">
      <c r="A80" s="3" t="s">
        <v>52</v>
      </c>
      <c r="B80" s="4" t="s">
        <v>125</v>
      </c>
      <c r="C80" s="2"/>
      <c r="D80" s="2"/>
      <c r="E80" s="2"/>
      <c r="F80" s="7">
        <v>4</v>
      </c>
      <c r="G80" s="2">
        <f t="shared" si="7"/>
        <v>120</v>
      </c>
      <c r="H80" s="2">
        <v>85</v>
      </c>
      <c r="I80" s="2">
        <f t="shared" si="8"/>
        <v>0</v>
      </c>
      <c r="J80" s="2">
        <v>85</v>
      </c>
      <c r="K80" s="2"/>
      <c r="L80" s="2">
        <f t="shared" si="9"/>
        <v>35</v>
      </c>
      <c r="M80" s="2"/>
      <c r="N80" s="2"/>
      <c r="O80" s="13">
        <f t="shared" si="10"/>
        <v>29.166666666666668</v>
      </c>
      <c r="P80" s="59"/>
      <c r="Q80" s="59"/>
      <c r="R80" s="59"/>
      <c r="S80" s="59"/>
      <c r="T80" s="2"/>
      <c r="U80" s="2"/>
      <c r="V80" s="2"/>
      <c r="W80" s="2"/>
      <c r="X80" s="59">
        <v>3</v>
      </c>
      <c r="Y80" s="59">
        <v>2</v>
      </c>
      <c r="Z80" s="59"/>
      <c r="AA80" s="59"/>
      <c r="AB80" s="2"/>
      <c r="AC80" s="2"/>
      <c r="AD80" s="2"/>
      <c r="AE80" s="2"/>
    </row>
    <row r="81" spans="1:31" ht="24.95" customHeight="1" x14ac:dyDescent="0.3">
      <c r="A81" s="3" t="s">
        <v>53</v>
      </c>
      <c r="B81" s="4" t="s">
        <v>54</v>
      </c>
      <c r="C81" s="2"/>
      <c r="D81" s="2"/>
      <c r="E81" s="2"/>
      <c r="F81" s="7">
        <v>5</v>
      </c>
      <c r="G81" s="2">
        <f t="shared" si="7"/>
        <v>150</v>
      </c>
      <c r="H81" s="2">
        <v>78</v>
      </c>
      <c r="I81" s="2">
        <f t="shared" si="8"/>
        <v>34</v>
      </c>
      <c r="J81" s="2">
        <v>38</v>
      </c>
      <c r="K81" s="2">
        <v>6</v>
      </c>
      <c r="L81" s="2">
        <f t="shared" si="9"/>
        <v>72</v>
      </c>
      <c r="M81" s="2"/>
      <c r="N81" s="2"/>
      <c r="O81" s="13">
        <f t="shared" si="10"/>
        <v>48</v>
      </c>
      <c r="P81" s="59"/>
      <c r="Q81" s="59"/>
      <c r="R81" s="59"/>
      <c r="S81" s="59"/>
      <c r="T81" s="2"/>
      <c r="U81" s="2"/>
      <c r="V81" s="2"/>
      <c r="W81" s="2"/>
      <c r="X81" s="59"/>
      <c r="Y81" s="59"/>
      <c r="Z81" s="59"/>
      <c r="AA81" s="59"/>
      <c r="AB81" s="2"/>
      <c r="AC81" s="2"/>
      <c r="AD81" s="2"/>
      <c r="AE81" s="2"/>
    </row>
    <row r="82" spans="1:31" ht="24.95" customHeight="1" x14ac:dyDescent="0.3">
      <c r="A82" s="3" t="s">
        <v>55</v>
      </c>
      <c r="B82" s="4" t="s">
        <v>56</v>
      </c>
      <c r="C82" s="2"/>
      <c r="D82" s="2"/>
      <c r="E82" s="2"/>
      <c r="F82" s="7">
        <v>5</v>
      </c>
      <c r="G82" s="2">
        <f t="shared" si="7"/>
        <v>150</v>
      </c>
      <c r="H82" s="2">
        <v>92</v>
      </c>
      <c r="I82" s="2">
        <f t="shared" si="8"/>
        <v>42</v>
      </c>
      <c r="J82" s="2">
        <v>50</v>
      </c>
      <c r="K82" s="2"/>
      <c r="L82" s="2">
        <f t="shared" si="9"/>
        <v>58</v>
      </c>
      <c r="M82" s="2"/>
      <c r="N82" s="2"/>
      <c r="O82" s="13">
        <f t="shared" si="10"/>
        <v>38.666666666666664</v>
      </c>
      <c r="P82" s="59"/>
      <c r="Q82" s="59"/>
      <c r="R82" s="59"/>
      <c r="S82" s="59"/>
      <c r="T82" s="2"/>
      <c r="U82" s="2"/>
      <c r="V82" s="2"/>
      <c r="W82" s="2"/>
      <c r="X82" s="59"/>
      <c r="Y82" s="59"/>
      <c r="Z82" s="59"/>
      <c r="AA82" s="59"/>
      <c r="AB82" s="2"/>
      <c r="AC82" s="2"/>
      <c r="AD82" s="2"/>
      <c r="AE82" s="2"/>
    </row>
    <row r="83" spans="1:31" ht="24.95" customHeight="1" x14ac:dyDescent="0.3">
      <c r="A83" s="3" t="s">
        <v>57</v>
      </c>
      <c r="B83" s="4" t="s">
        <v>58</v>
      </c>
      <c r="C83" s="2"/>
      <c r="D83" s="2"/>
      <c r="E83" s="2"/>
      <c r="F83" s="7">
        <v>3</v>
      </c>
      <c r="G83" s="2">
        <f t="shared" si="7"/>
        <v>90</v>
      </c>
      <c r="H83" s="2">
        <v>48</v>
      </c>
      <c r="I83" s="2">
        <f t="shared" si="8"/>
        <v>20</v>
      </c>
      <c r="J83" s="2">
        <v>28</v>
      </c>
      <c r="K83" s="2"/>
      <c r="L83" s="2">
        <f t="shared" si="9"/>
        <v>42</v>
      </c>
      <c r="M83" s="2"/>
      <c r="N83" s="2"/>
      <c r="O83" s="13">
        <f t="shared" si="10"/>
        <v>46.666666666666664</v>
      </c>
      <c r="P83" s="59"/>
      <c r="Q83" s="59"/>
      <c r="R83" s="59"/>
      <c r="S83" s="59"/>
      <c r="T83" s="2"/>
      <c r="U83" s="2"/>
      <c r="V83" s="2"/>
      <c r="W83" s="2"/>
      <c r="X83" s="59"/>
      <c r="Y83" s="59"/>
      <c r="Z83" s="59"/>
      <c r="AA83" s="59"/>
      <c r="AB83" s="2"/>
      <c r="AC83" s="2"/>
      <c r="AD83" s="2"/>
      <c r="AE83" s="2"/>
    </row>
    <row r="84" spans="1:31" ht="24.95" customHeight="1" x14ac:dyDescent="0.3">
      <c r="A84" s="3" t="s">
        <v>59</v>
      </c>
      <c r="B84" s="4" t="s">
        <v>60</v>
      </c>
      <c r="C84" s="2"/>
      <c r="D84" s="2"/>
      <c r="E84" s="2"/>
      <c r="F84" s="7">
        <v>3</v>
      </c>
      <c r="G84" s="2">
        <f t="shared" si="7"/>
        <v>90</v>
      </c>
      <c r="H84" s="2">
        <v>46</v>
      </c>
      <c r="I84" s="2">
        <f t="shared" si="8"/>
        <v>18</v>
      </c>
      <c r="J84" s="2">
        <v>28</v>
      </c>
      <c r="K84" s="2"/>
      <c r="L84" s="2">
        <f t="shared" si="9"/>
        <v>44</v>
      </c>
      <c r="M84" s="2"/>
      <c r="N84" s="2"/>
      <c r="O84" s="13">
        <f t="shared" si="10"/>
        <v>48.888888888888886</v>
      </c>
      <c r="P84" s="59"/>
      <c r="Q84" s="59"/>
      <c r="R84" s="59"/>
      <c r="S84" s="59"/>
      <c r="T84" s="2"/>
      <c r="U84" s="2"/>
      <c r="V84" s="2">
        <v>2</v>
      </c>
      <c r="W84" s="2">
        <v>3</v>
      </c>
      <c r="X84" s="59"/>
      <c r="Y84" s="59"/>
      <c r="Z84" s="59"/>
      <c r="AA84" s="59"/>
      <c r="AB84" s="2"/>
      <c r="AC84" s="2"/>
      <c r="AD84" s="2"/>
      <c r="AE84" s="2"/>
    </row>
    <row r="85" spans="1:31" ht="24.95" customHeight="1" x14ac:dyDescent="0.3">
      <c r="A85" s="5" t="s">
        <v>61</v>
      </c>
      <c r="B85" s="6" t="s">
        <v>62</v>
      </c>
      <c r="C85" s="2"/>
      <c r="D85" s="2"/>
      <c r="E85" s="2"/>
      <c r="F85" s="8">
        <v>4</v>
      </c>
      <c r="G85" s="2">
        <f t="shared" si="7"/>
        <v>120</v>
      </c>
      <c r="H85" s="2">
        <v>60</v>
      </c>
      <c r="I85" s="2">
        <f t="shared" si="8"/>
        <v>18</v>
      </c>
      <c r="J85" s="2">
        <v>42</v>
      </c>
      <c r="K85" s="2"/>
      <c r="L85" s="2">
        <f t="shared" si="9"/>
        <v>60</v>
      </c>
      <c r="M85" s="2"/>
      <c r="N85" s="2"/>
      <c r="O85" s="13">
        <f t="shared" si="10"/>
        <v>50</v>
      </c>
      <c r="P85" s="59"/>
      <c r="Q85" s="59"/>
      <c r="R85" s="59"/>
      <c r="S85" s="59"/>
      <c r="T85" s="2"/>
      <c r="U85" s="2"/>
      <c r="V85" s="2"/>
      <c r="W85" s="2"/>
      <c r="X85" s="59">
        <v>4</v>
      </c>
      <c r="Y85" s="59">
        <v>4</v>
      </c>
      <c r="Z85" s="59"/>
      <c r="AA85" s="59"/>
      <c r="AB85" s="2"/>
      <c r="AC85" s="2"/>
      <c r="AD85" s="2"/>
      <c r="AE85" s="2"/>
    </row>
    <row r="86" spans="1:31" ht="24.95" customHeight="1" x14ac:dyDescent="0.3">
      <c r="A86" s="5" t="s">
        <v>63</v>
      </c>
      <c r="B86" s="6" t="s">
        <v>64</v>
      </c>
      <c r="C86" s="2"/>
      <c r="D86" s="2"/>
      <c r="E86" s="2"/>
      <c r="F86" s="8">
        <v>5</v>
      </c>
      <c r="G86" s="2">
        <f t="shared" si="7"/>
        <v>150</v>
      </c>
      <c r="H86" s="2">
        <v>78</v>
      </c>
      <c r="I86" s="2">
        <f t="shared" si="8"/>
        <v>32</v>
      </c>
      <c r="J86" s="2"/>
      <c r="K86" s="2">
        <v>46</v>
      </c>
      <c r="L86" s="2">
        <f t="shared" si="9"/>
        <v>72</v>
      </c>
      <c r="M86" s="2"/>
      <c r="N86" s="2"/>
      <c r="O86" s="13">
        <f t="shared" si="10"/>
        <v>48</v>
      </c>
      <c r="P86" s="59"/>
      <c r="Q86" s="59"/>
      <c r="R86" s="59"/>
      <c r="S86" s="59"/>
      <c r="T86" s="2"/>
      <c r="U86" s="2"/>
      <c r="V86" s="2"/>
      <c r="W86" s="2"/>
      <c r="X86" s="59"/>
      <c r="Y86" s="59"/>
      <c r="Z86" s="59"/>
      <c r="AA86" s="59"/>
      <c r="AB86" s="2"/>
      <c r="AC86" s="2"/>
      <c r="AD86" s="2"/>
      <c r="AE86" s="2"/>
    </row>
    <row r="87" spans="1:31" ht="24.95" customHeight="1" x14ac:dyDescent="0.3">
      <c r="A87" s="5" t="s">
        <v>65</v>
      </c>
      <c r="B87" s="6" t="s">
        <v>66</v>
      </c>
      <c r="C87" s="2"/>
      <c r="D87" s="2"/>
      <c r="E87" s="2"/>
      <c r="F87" s="8">
        <v>3</v>
      </c>
      <c r="G87" s="2">
        <f t="shared" si="7"/>
        <v>90</v>
      </c>
      <c r="H87" s="2">
        <v>53</v>
      </c>
      <c r="I87" s="2">
        <f t="shared" si="8"/>
        <v>31</v>
      </c>
      <c r="J87" s="2"/>
      <c r="K87" s="2">
        <v>22</v>
      </c>
      <c r="L87" s="2">
        <f t="shared" si="9"/>
        <v>37</v>
      </c>
      <c r="M87" s="2"/>
      <c r="N87" s="2"/>
      <c r="O87" s="13">
        <f t="shared" si="10"/>
        <v>41.111111111111107</v>
      </c>
      <c r="P87" s="59"/>
      <c r="Q87" s="59"/>
      <c r="R87" s="59"/>
      <c r="S87" s="59"/>
      <c r="T87" s="2"/>
      <c r="U87" s="2"/>
      <c r="V87" s="2">
        <v>1</v>
      </c>
      <c r="W87" s="2">
        <v>1.5</v>
      </c>
      <c r="X87" s="59">
        <v>2</v>
      </c>
      <c r="Y87" s="59">
        <v>1.5</v>
      </c>
      <c r="Z87" s="59"/>
      <c r="AA87" s="59"/>
      <c r="AB87" s="2"/>
      <c r="AC87" s="2"/>
      <c r="AD87" s="2"/>
      <c r="AE87" s="2"/>
    </row>
    <row r="88" spans="1:31" ht="24.95" customHeight="1" x14ac:dyDescent="0.3">
      <c r="A88" s="5" t="s">
        <v>67</v>
      </c>
      <c r="B88" s="6" t="s">
        <v>68</v>
      </c>
      <c r="C88" s="2"/>
      <c r="D88" s="2"/>
      <c r="E88" s="2"/>
      <c r="F88" s="8">
        <v>5</v>
      </c>
      <c r="G88" s="2">
        <f t="shared" si="7"/>
        <v>150</v>
      </c>
      <c r="H88" s="2">
        <v>92</v>
      </c>
      <c r="I88" s="2">
        <f t="shared" si="8"/>
        <v>20</v>
      </c>
      <c r="J88" s="2">
        <v>72</v>
      </c>
      <c r="K88" s="2"/>
      <c r="L88" s="2">
        <f t="shared" si="9"/>
        <v>58</v>
      </c>
      <c r="M88" s="2"/>
      <c r="N88" s="2"/>
      <c r="O88" s="13">
        <f t="shared" si="10"/>
        <v>38.666666666666664</v>
      </c>
      <c r="P88" s="59"/>
      <c r="Q88" s="59"/>
      <c r="R88" s="59"/>
      <c r="S88" s="59"/>
      <c r="T88" s="2"/>
      <c r="U88" s="2"/>
      <c r="V88" s="2">
        <v>4</v>
      </c>
      <c r="W88" s="2">
        <v>5</v>
      </c>
      <c r="X88" s="59"/>
      <c r="Y88" s="59"/>
      <c r="Z88" s="59"/>
      <c r="AA88" s="59"/>
      <c r="AB88" s="2"/>
      <c r="AC88" s="2"/>
      <c r="AD88" s="2"/>
      <c r="AE88" s="2"/>
    </row>
    <row r="89" spans="1:31" ht="24.95" customHeight="1" x14ac:dyDescent="0.3">
      <c r="A89" s="6" t="s">
        <v>69</v>
      </c>
      <c r="B89" s="6" t="s">
        <v>70</v>
      </c>
      <c r="C89" s="2"/>
      <c r="D89" s="2"/>
      <c r="E89" s="2"/>
      <c r="F89" s="8">
        <v>4</v>
      </c>
      <c r="G89" s="2">
        <f t="shared" si="7"/>
        <v>120</v>
      </c>
      <c r="H89" s="2">
        <v>69</v>
      </c>
      <c r="I89" s="2">
        <f t="shared" si="8"/>
        <v>29</v>
      </c>
      <c r="J89" s="2">
        <v>40</v>
      </c>
      <c r="K89" s="2"/>
      <c r="L89" s="2">
        <f t="shared" si="9"/>
        <v>51</v>
      </c>
      <c r="M89" s="2"/>
      <c r="N89" s="2"/>
      <c r="O89" s="13">
        <f t="shared" si="10"/>
        <v>42.5</v>
      </c>
      <c r="P89" s="59"/>
      <c r="Q89" s="59"/>
      <c r="R89" s="59"/>
      <c r="S89" s="59"/>
      <c r="T89" s="2">
        <v>3</v>
      </c>
      <c r="U89" s="2">
        <v>4</v>
      </c>
      <c r="V89" s="2"/>
      <c r="W89" s="2"/>
      <c r="X89" s="59"/>
      <c r="Y89" s="59"/>
      <c r="Z89" s="59"/>
      <c r="AA89" s="59"/>
      <c r="AB89" s="2"/>
      <c r="AC89" s="2"/>
      <c r="AD89" s="2"/>
      <c r="AE89" s="2"/>
    </row>
    <row r="90" spans="1:31" ht="24.95" customHeight="1" x14ac:dyDescent="0.3">
      <c r="A90" s="5" t="s">
        <v>71</v>
      </c>
      <c r="B90" s="6" t="s">
        <v>72</v>
      </c>
      <c r="C90" s="2"/>
      <c r="D90" s="2"/>
      <c r="E90" s="2"/>
      <c r="F90" s="8">
        <v>3</v>
      </c>
      <c r="G90" s="2">
        <f t="shared" si="7"/>
        <v>90</v>
      </c>
      <c r="H90" s="2">
        <v>50</v>
      </c>
      <c r="I90" s="2">
        <f t="shared" si="8"/>
        <v>22</v>
      </c>
      <c r="J90" s="2">
        <v>20</v>
      </c>
      <c r="K90" s="2">
        <v>8</v>
      </c>
      <c r="L90" s="2">
        <f t="shared" si="9"/>
        <v>40</v>
      </c>
      <c r="M90" s="2"/>
      <c r="N90" s="2"/>
      <c r="O90" s="13">
        <f t="shared" si="10"/>
        <v>44.444444444444443</v>
      </c>
      <c r="P90" s="59"/>
      <c r="Q90" s="59"/>
      <c r="R90" s="59"/>
      <c r="S90" s="59"/>
      <c r="T90" s="2"/>
      <c r="U90" s="2"/>
      <c r="V90" s="2"/>
      <c r="W90" s="2"/>
      <c r="X90" s="59"/>
      <c r="Y90" s="59"/>
      <c r="Z90" s="59">
        <v>4</v>
      </c>
      <c r="AA90" s="59">
        <v>3</v>
      </c>
      <c r="AB90" s="2"/>
      <c r="AC90" s="2"/>
      <c r="AD90" s="2"/>
      <c r="AE90" s="2"/>
    </row>
    <row r="91" spans="1:31" ht="30" customHeight="1" x14ac:dyDescent="0.3">
      <c r="A91" s="6" t="s">
        <v>73</v>
      </c>
      <c r="B91" s="6" t="s">
        <v>141</v>
      </c>
      <c r="C91" s="2"/>
      <c r="D91" s="2"/>
      <c r="E91" s="2"/>
      <c r="F91" s="10">
        <v>4</v>
      </c>
      <c r="G91" s="2">
        <f t="shared" si="7"/>
        <v>120</v>
      </c>
      <c r="H91" s="2">
        <v>60</v>
      </c>
      <c r="I91" s="2">
        <f t="shared" si="8"/>
        <v>18</v>
      </c>
      <c r="J91" s="2">
        <v>42</v>
      </c>
      <c r="K91" s="2"/>
      <c r="L91" s="2">
        <f t="shared" si="9"/>
        <v>60</v>
      </c>
      <c r="M91" s="2"/>
      <c r="N91" s="2"/>
      <c r="O91" s="13">
        <f t="shared" si="10"/>
        <v>50</v>
      </c>
      <c r="P91" s="59"/>
      <c r="Q91" s="59"/>
      <c r="R91" s="59"/>
      <c r="S91" s="59"/>
      <c r="T91" s="2"/>
      <c r="U91" s="2"/>
      <c r="V91" s="2"/>
      <c r="W91" s="2"/>
      <c r="X91" s="59">
        <v>4</v>
      </c>
      <c r="Y91" s="59">
        <v>4</v>
      </c>
      <c r="Z91" s="59"/>
      <c r="AA91" s="59"/>
      <c r="AB91" s="2"/>
      <c r="AC91" s="2"/>
      <c r="AD91" s="2"/>
      <c r="AE91" s="2"/>
    </row>
    <row r="92" spans="1:31" ht="24.95" customHeight="1" x14ac:dyDescent="0.3">
      <c r="A92" s="5" t="s">
        <v>74</v>
      </c>
      <c r="B92" s="6" t="s">
        <v>75</v>
      </c>
      <c r="C92" s="2"/>
      <c r="D92" s="2"/>
      <c r="E92" s="2"/>
      <c r="F92" s="8">
        <v>3</v>
      </c>
      <c r="G92" s="2">
        <f t="shared" si="7"/>
        <v>90</v>
      </c>
      <c r="H92" s="2">
        <v>45</v>
      </c>
      <c r="I92" s="2">
        <f t="shared" si="8"/>
        <v>15</v>
      </c>
      <c r="J92" s="2">
        <v>30</v>
      </c>
      <c r="K92" s="2"/>
      <c r="L92" s="2">
        <f t="shared" si="9"/>
        <v>45</v>
      </c>
      <c r="M92" s="2"/>
      <c r="N92" s="2"/>
      <c r="O92" s="13">
        <f t="shared" si="10"/>
        <v>50</v>
      </c>
      <c r="P92" s="59"/>
      <c r="Q92" s="59"/>
      <c r="R92" s="59"/>
      <c r="S92" s="59"/>
      <c r="T92" s="2"/>
      <c r="U92" s="2"/>
      <c r="V92" s="2"/>
      <c r="W92" s="2"/>
      <c r="X92" s="59">
        <v>3</v>
      </c>
      <c r="Y92" s="59">
        <v>3</v>
      </c>
      <c r="Z92" s="59"/>
      <c r="AA92" s="59"/>
      <c r="AB92" s="2"/>
      <c r="AC92" s="2"/>
      <c r="AD92" s="2"/>
      <c r="AE92" s="2"/>
    </row>
    <row r="93" spans="1:31" ht="24.95" customHeight="1" x14ac:dyDescent="0.3">
      <c r="A93" s="5" t="s">
        <v>76</v>
      </c>
      <c r="B93" s="6" t="s">
        <v>77</v>
      </c>
      <c r="C93" s="2"/>
      <c r="D93" s="2"/>
      <c r="E93" s="2"/>
      <c r="F93" s="8">
        <v>4</v>
      </c>
      <c r="G93" s="2">
        <f t="shared" si="7"/>
        <v>120</v>
      </c>
      <c r="H93" s="2">
        <v>75</v>
      </c>
      <c r="I93" s="2">
        <f t="shared" si="8"/>
        <v>5</v>
      </c>
      <c r="J93" s="2">
        <v>70</v>
      </c>
      <c r="K93" s="2"/>
      <c r="L93" s="2">
        <f t="shared" si="9"/>
        <v>45</v>
      </c>
      <c r="M93" s="2"/>
      <c r="N93" s="2"/>
      <c r="O93" s="13">
        <f t="shared" si="10"/>
        <v>37.5</v>
      </c>
      <c r="P93" s="59"/>
      <c r="Q93" s="59"/>
      <c r="R93" s="59"/>
      <c r="S93" s="59"/>
      <c r="T93" s="2"/>
      <c r="U93" s="2"/>
      <c r="V93" s="2"/>
      <c r="W93" s="2"/>
      <c r="X93" s="59"/>
      <c r="Y93" s="59"/>
      <c r="Z93" s="59">
        <v>6</v>
      </c>
      <c r="AA93" s="59">
        <v>4</v>
      </c>
      <c r="AB93" s="2"/>
      <c r="AC93" s="2"/>
      <c r="AD93" s="2"/>
      <c r="AE93" s="2"/>
    </row>
    <row r="94" spans="1:31" ht="24.95" customHeight="1" x14ac:dyDescent="0.3">
      <c r="A94" s="3" t="s">
        <v>78</v>
      </c>
      <c r="B94" s="4" t="s">
        <v>79</v>
      </c>
      <c r="C94" s="2"/>
      <c r="D94" s="2"/>
      <c r="E94" s="2"/>
      <c r="F94" s="7">
        <v>3</v>
      </c>
      <c r="G94" s="2">
        <f t="shared" si="7"/>
        <v>90</v>
      </c>
      <c r="H94" s="2">
        <v>37</v>
      </c>
      <c r="I94" s="2">
        <f t="shared" si="8"/>
        <v>25</v>
      </c>
      <c r="J94" s="2"/>
      <c r="K94" s="2">
        <v>12</v>
      </c>
      <c r="L94" s="2">
        <f t="shared" si="9"/>
        <v>53</v>
      </c>
      <c r="M94" s="2"/>
      <c r="N94" s="2"/>
      <c r="O94" s="13">
        <f t="shared" si="10"/>
        <v>58.888888888888893</v>
      </c>
      <c r="P94" s="59"/>
      <c r="Q94" s="59"/>
      <c r="R94" s="59"/>
      <c r="S94" s="59"/>
      <c r="T94" s="2"/>
      <c r="U94" s="2"/>
      <c r="V94" s="2"/>
      <c r="W94" s="2"/>
      <c r="X94" s="59"/>
      <c r="Y94" s="59"/>
      <c r="Z94" s="59">
        <v>3</v>
      </c>
      <c r="AA94" s="59">
        <v>3</v>
      </c>
      <c r="AB94" s="2"/>
      <c r="AC94" s="2"/>
      <c r="AD94" s="2"/>
      <c r="AE94" s="2"/>
    </row>
    <row r="95" spans="1:31" ht="24.95" customHeight="1" x14ac:dyDescent="0.3">
      <c r="A95" s="3" t="s">
        <v>80</v>
      </c>
      <c r="B95" s="4" t="s">
        <v>142</v>
      </c>
      <c r="C95" s="2"/>
      <c r="D95" s="2"/>
      <c r="E95" s="2"/>
      <c r="F95" s="7">
        <v>4</v>
      </c>
      <c r="G95" s="2">
        <f t="shared" si="7"/>
        <v>120</v>
      </c>
      <c r="H95" s="2">
        <v>75</v>
      </c>
      <c r="I95" s="2">
        <f t="shared" si="8"/>
        <v>5</v>
      </c>
      <c r="J95" s="2">
        <v>70</v>
      </c>
      <c r="K95" s="2"/>
      <c r="L95" s="2">
        <f t="shared" si="9"/>
        <v>45</v>
      </c>
      <c r="M95" s="2"/>
      <c r="N95" s="2"/>
      <c r="O95" s="13">
        <f t="shared" si="10"/>
        <v>37.5</v>
      </c>
      <c r="P95" s="59"/>
      <c r="Q95" s="59"/>
      <c r="R95" s="59"/>
      <c r="S95" s="59"/>
      <c r="T95" s="2"/>
      <c r="U95" s="2"/>
      <c r="V95" s="2"/>
      <c r="W95" s="2"/>
      <c r="X95" s="59"/>
      <c r="Y95" s="59"/>
      <c r="Z95" s="59">
        <v>6</v>
      </c>
      <c r="AA95" s="59">
        <v>4</v>
      </c>
      <c r="AB95" s="2"/>
      <c r="AC95" s="2"/>
      <c r="AD95" s="2"/>
      <c r="AE95" s="2"/>
    </row>
    <row r="96" spans="1:31" ht="24.95" customHeight="1" x14ac:dyDescent="0.3">
      <c r="A96" s="3" t="s">
        <v>81</v>
      </c>
      <c r="B96" s="4" t="s">
        <v>82</v>
      </c>
      <c r="C96" s="2"/>
      <c r="D96" s="2"/>
      <c r="E96" s="2"/>
      <c r="F96" s="7">
        <v>12</v>
      </c>
      <c r="G96" s="2">
        <f t="shared" si="7"/>
        <v>360</v>
      </c>
      <c r="H96" s="2"/>
      <c r="I96" s="2"/>
      <c r="J96" s="2"/>
      <c r="K96" s="2"/>
      <c r="L96" s="2"/>
      <c r="M96" s="2"/>
      <c r="N96" s="2"/>
      <c r="O96" s="13"/>
      <c r="P96" s="59"/>
      <c r="Q96" s="59"/>
      <c r="R96" s="59"/>
      <c r="S96" s="59"/>
      <c r="T96" s="2"/>
      <c r="U96" s="2"/>
      <c r="V96" s="2"/>
      <c r="W96" s="2"/>
      <c r="X96" s="59"/>
      <c r="Y96" s="59">
        <v>3</v>
      </c>
      <c r="Z96" s="59"/>
      <c r="AA96" s="59">
        <v>7.5</v>
      </c>
      <c r="AB96" s="2"/>
      <c r="AC96" s="2"/>
      <c r="AD96" s="2"/>
      <c r="AE96" s="2"/>
    </row>
    <row r="97" spans="1:31" ht="24.95" customHeight="1" x14ac:dyDescent="0.3">
      <c r="A97" s="3" t="s">
        <v>83</v>
      </c>
      <c r="B97" s="4" t="s">
        <v>84</v>
      </c>
      <c r="C97" s="2"/>
      <c r="D97" s="2"/>
      <c r="E97" s="2"/>
      <c r="F97" s="7">
        <v>6</v>
      </c>
      <c r="G97" s="2">
        <f t="shared" si="7"/>
        <v>180</v>
      </c>
      <c r="H97" s="2"/>
      <c r="I97" s="2"/>
      <c r="J97" s="2"/>
      <c r="K97" s="2"/>
      <c r="L97" s="2"/>
      <c r="M97" s="2"/>
      <c r="N97" s="2"/>
      <c r="O97" s="13"/>
      <c r="P97" s="59"/>
      <c r="Q97" s="59"/>
      <c r="R97" s="59"/>
      <c r="S97" s="59"/>
      <c r="T97" s="2"/>
      <c r="U97" s="2"/>
      <c r="V97" s="2"/>
      <c r="W97" s="2"/>
      <c r="X97" s="59"/>
      <c r="Y97" s="59"/>
      <c r="Z97" s="59"/>
      <c r="AA97" s="59">
        <v>6</v>
      </c>
      <c r="AB97" s="2"/>
      <c r="AC97" s="2"/>
      <c r="AD97" s="2"/>
      <c r="AE97" s="2"/>
    </row>
    <row r="98" spans="1:31" s="12" customFormat="1" ht="24.95" customHeight="1" x14ac:dyDescent="0.3">
      <c r="A98" s="11"/>
      <c r="B98" s="11"/>
      <c r="C98" s="11"/>
      <c r="D98" s="11"/>
      <c r="E98" s="11"/>
      <c r="F98" s="14">
        <f>SUM(F71:F97)</f>
        <v>106.5</v>
      </c>
      <c r="G98" s="14">
        <f t="shared" ref="G98:N98" si="11">SUM(G71:G97)</f>
        <v>3195</v>
      </c>
      <c r="H98" s="14">
        <f t="shared" si="11"/>
        <v>1435</v>
      </c>
      <c r="I98" s="14">
        <f t="shared" si="11"/>
        <v>463</v>
      </c>
      <c r="J98" s="14">
        <f t="shared" si="11"/>
        <v>832</v>
      </c>
      <c r="K98" s="14">
        <f t="shared" si="11"/>
        <v>140</v>
      </c>
      <c r="L98" s="14">
        <f t="shared" si="11"/>
        <v>1220</v>
      </c>
      <c r="M98" s="14">
        <f t="shared" si="11"/>
        <v>0</v>
      </c>
      <c r="N98" s="14">
        <f t="shared" si="11"/>
        <v>0</v>
      </c>
      <c r="O98" s="22">
        <f>L98/2655*100</f>
        <v>45.951035781544256</v>
      </c>
      <c r="P98" s="14">
        <f t="shared" ref="P98:S98" si="12">SUM(P71:P97)</f>
        <v>0</v>
      </c>
      <c r="Q98" s="14">
        <f t="shared" si="12"/>
        <v>0</v>
      </c>
      <c r="R98" s="14">
        <f t="shared" si="12"/>
        <v>0</v>
      </c>
      <c r="S98" s="14">
        <f t="shared" si="12"/>
        <v>0</v>
      </c>
      <c r="T98" s="14">
        <f>SUM(T71:T97)</f>
        <v>5</v>
      </c>
      <c r="U98" s="14">
        <f t="shared" ref="U98:AE98" si="13">SUM(U71:U97)</f>
        <v>6</v>
      </c>
      <c r="V98" s="14">
        <f t="shared" si="13"/>
        <v>12</v>
      </c>
      <c r="W98" s="14">
        <f t="shared" si="13"/>
        <v>17</v>
      </c>
      <c r="X98" s="14">
        <f t="shared" si="13"/>
        <v>18</v>
      </c>
      <c r="Y98" s="14">
        <f t="shared" si="13"/>
        <v>19</v>
      </c>
      <c r="Z98" s="14">
        <f t="shared" si="13"/>
        <v>19</v>
      </c>
      <c r="AA98" s="14">
        <f t="shared" si="13"/>
        <v>27.5</v>
      </c>
      <c r="AB98" s="14">
        <f t="shared" si="13"/>
        <v>0</v>
      </c>
      <c r="AC98" s="14">
        <f t="shared" si="13"/>
        <v>0</v>
      </c>
      <c r="AD98" s="14">
        <f t="shared" si="13"/>
        <v>0</v>
      </c>
      <c r="AE98" s="14">
        <f t="shared" si="13"/>
        <v>0</v>
      </c>
    </row>
    <row r="99" spans="1:31" s="16" customFormat="1" ht="24.95" customHeight="1" x14ac:dyDescent="0.3">
      <c r="A99" s="15"/>
      <c r="B99" s="15" t="s">
        <v>85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24.95" customHeight="1" x14ac:dyDescent="0.3">
      <c r="A100" s="7" t="s">
        <v>86</v>
      </c>
      <c r="B100" s="4" t="s">
        <v>143</v>
      </c>
      <c r="C100" s="2"/>
      <c r="D100" s="2"/>
      <c r="E100" s="2"/>
      <c r="F100" s="7">
        <v>3</v>
      </c>
      <c r="G100" s="2">
        <v>90</v>
      </c>
      <c r="H100" s="2">
        <v>45</v>
      </c>
      <c r="I100" s="2"/>
      <c r="J100" s="2"/>
      <c r="K100" s="2"/>
      <c r="L100" s="2">
        <f t="shared" ref="L100" si="14">G100-H100</f>
        <v>45</v>
      </c>
      <c r="M100" s="2"/>
      <c r="N100" s="2"/>
      <c r="O100" s="13">
        <f t="shared" ref="O100:O105" si="15">L100/G100*100</f>
        <v>50</v>
      </c>
      <c r="P100" s="59"/>
      <c r="Q100" s="59"/>
      <c r="R100" s="59"/>
      <c r="S100" s="59"/>
      <c r="T100" s="2"/>
      <c r="U100" s="2"/>
      <c r="V100" s="2"/>
      <c r="W100" s="2"/>
      <c r="X100" s="59">
        <v>3</v>
      </c>
      <c r="Y100" s="59">
        <v>3</v>
      </c>
      <c r="Z100" s="59"/>
      <c r="AA100" s="59"/>
      <c r="AB100" s="2"/>
      <c r="AC100" s="2"/>
      <c r="AD100" s="2"/>
      <c r="AE100" s="2"/>
    </row>
    <row r="101" spans="1:31" ht="24.95" customHeight="1" x14ac:dyDescent="0.3">
      <c r="A101" s="7" t="s">
        <v>87</v>
      </c>
      <c r="B101" s="4" t="s">
        <v>143</v>
      </c>
      <c r="C101" s="2"/>
      <c r="D101" s="2"/>
      <c r="E101" s="2"/>
      <c r="F101" s="7">
        <v>3</v>
      </c>
      <c r="G101" s="2">
        <v>90</v>
      </c>
      <c r="H101" s="2">
        <v>37</v>
      </c>
      <c r="I101" s="2"/>
      <c r="J101" s="2"/>
      <c r="K101" s="2"/>
      <c r="L101" s="2">
        <f t="shared" ref="L101:L103" si="16">G101-H101</f>
        <v>53</v>
      </c>
      <c r="M101" s="2"/>
      <c r="N101" s="2"/>
      <c r="O101" s="13">
        <f t="shared" si="15"/>
        <v>58.888888888888893</v>
      </c>
      <c r="P101" s="59"/>
      <c r="Q101" s="59"/>
      <c r="R101" s="59"/>
      <c r="S101" s="59"/>
      <c r="T101" s="2"/>
      <c r="U101" s="2"/>
      <c r="V101" s="2"/>
      <c r="W101" s="2"/>
      <c r="X101" s="59"/>
      <c r="Y101" s="59"/>
      <c r="Z101" s="59">
        <v>3</v>
      </c>
      <c r="AA101" s="59">
        <v>3</v>
      </c>
      <c r="AB101" s="2"/>
      <c r="AC101" s="2"/>
      <c r="AD101" s="2"/>
      <c r="AE101" s="2"/>
    </row>
    <row r="102" spans="1:31" ht="24.95" customHeight="1" x14ac:dyDescent="0.3">
      <c r="A102" s="7" t="s">
        <v>88</v>
      </c>
      <c r="B102" s="4" t="s">
        <v>143</v>
      </c>
      <c r="C102" s="2"/>
      <c r="D102" s="2"/>
      <c r="E102" s="2"/>
      <c r="F102" s="7">
        <v>3</v>
      </c>
      <c r="G102" s="2">
        <v>90</v>
      </c>
      <c r="H102" s="2">
        <v>45</v>
      </c>
      <c r="I102" s="2"/>
      <c r="J102" s="2"/>
      <c r="K102" s="2"/>
      <c r="L102" s="2">
        <f t="shared" si="16"/>
        <v>45</v>
      </c>
      <c r="M102" s="2"/>
      <c r="N102" s="2"/>
      <c r="O102" s="13">
        <f t="shared" si="15"/>
        <v>50</v>
      </c>
      <c r="P102" s="59"/>
      <c r="Q102" s="59"/>
      <c r="R102" s="59"/>
      <c r="S102" s="59"/>
      <c r="T102" s="2"/>
      <c r="U102" s="2"/>
      <c r="V102" s="2"/>
      <c r="W102" s="2"/>
      <c r="X102" s="59">
        <v>3</v>
      </c>
      <c r="Y102" s="59">
        <v>3</v>
      </c>
      <c r="Z102" s="59"/>
      <c r="AA102" s="59"/>
      <c r="AB102" s="2"/>
      <c r="AC102" s="2"/>
      <c r="AD102" s="2"/>
      <c r="AE102" s="2"/>
    </row>
    <row r="103" spans="1:31" ht="24.95" customHeight="1" x14ac:dyDescent="0.3">
      <c r="A103" s="7" t="s">
        <v>89</v>
      </c>
      <c r="B103" s="4" t="s">
        <v>143</v>
      </c>
      <c r="C103" s="2"/>
      <c r="D103" s="2"/>
      <c r="E103" s="2"/>
      <c r="F103" s="7">
        <v>3</v>
      </c>
      <c r="G103" s="2">
        <v>90</v>
      </c>
      <c r="H103" s="2">
        <v>37</v>
      </c>
      <c r="I103" s="2"/>
      <c r="J103" s="2"/>
      <c r="K103" s="2"/>
      <c r="L103" s="2">
        <f t="shared" si="16"/>
        <v>53</v>
      </c>
      <c r="M103" s="2"/>
      <c r="N103" s="2"/>
      <c r="O103" s="13">
        <f t="shared" si="15"/>
        <v>58.888888888888893</v>
      </c>
      <c r="P103" s="59"/>
      <c r="Q103" s="59"/>
      <c r="R103" s="59"/>
      <c r="S103" s="59"/>
      <c r="T103" s="2"/>
      <c r="U103" s="2"/>
      <c r="V103" s="2"/>
      <c r="W103" s="2"/>
      <c r="X103" s="59"/>
      <c r="Y103" s="59"/>
      <c r="Z103" s="59">
        <v>3</v>
      </c>
      <c r="AA103" s="59">
        <v>3</v>
      </c>
      <c r="AB103" s="2"/>
      <c r="AC103" s="2"/>
      <c r="AD103" s="2"/>
      <c r="AE103" s="2"/>
    </row>
    <row r="104" spans="1:31" s="16" customFormat="1" ht="24.95" customHeight="1" thickBot="1" x14ac:dyDescent="0.35">
      <c r="A104" s="17"/>
      <c r="B104" s="17"/>
      <c r="C104" s="17"/>
      <c r="D104" s="17"/>
      <c r="E104" s="17"/>
      <c r="F104" s="17"/>
      <c r="G104" s="18">
        <v>360</v>
      </c>
      <c r="H104" s="18">
        <f t="shared" ref="H104:N104" si="17">SUM(H100:H103)</f>
        <v>164</v>
      </c>
      <c r="I104" s="18">
        <f t="shared" si="17"/>
        <v>0</v>
      </c>
      <c r="J104" s="18">
        <f t="shared" si="17"/>
        <v>0</v>
      </c>
      <c r="K104" s="18">
        <f t="shared" si="17"/>
        <v>0</v>
      </c>
      <c r="L104" s="18">
        <f t="shared" si="17"/>
        <v>196</v>
      </c>
      <c r="M104" s="18">
        <f t="shared" si="17"/>
        <v>0</v>
      </c>
      <c r="N104" s="18">
        <f t="shared" si="17"/>
        <v>0</v>
      </c>
      <c r="O104" s="24">
        <f>L104/G104*100</f>
        <v>54.444444444444443</v>
      </c>
      <c r="P104" s="18">
        <f t="shared" ref="P104:AE104" si="18">SUM(P100:P103)</f>
        <v>0</v>
      </c>
      <c r="Q104" s="18">
        <f t="shared" si="18"/>
        <v>0</v>
      </c>
      <c r="R104" s="18">
        <f t="shared" si="18"/>
        <v>0</v>
      </c>
      <c r="S104" s="18">
        <f t="shared" si="18"/>
        <v>0</v>
      </c>
      <c r="T104" s="18">
        <f t="shared" si="18"/>
        <v>0</v>
      </c>
      <c r="U104" s="18">
        <f t="shared" si="18"/>
        <v>0</v>
      </c>
      <c r="V104" s="18">
        <f t="shared" si="18"/>
        <v>0</v>
      </c>
      <c r="W104" s="18">
        <f t="shared" si="18"/>
        <v>0</v>
      </c>
      <c r="X104" s="18">
        <f t="shared" si="18"/>
        <v>6</v>
      </c>
      <c r="Y104" s="18">
        <f t="shared" si="18"/>
        <v>6</v>
      </c>
      <c r="Z104" s="18">
        <f t="shared" si="18"/>
        <v>6</v>
      </c>
      <c r="AA104" s="18">
        <f t="shared" si="18"/>
        <v>6</v>
      </c>
      <c r="AB104" s="18">
        <f t="shared" si="18"/>
        <v>0</v>
      </c>
      <c r="AC104" s="18">
        <f t="shared" si="18"/>
        <v>0</v>
      </c>
      <c r="AD104" s="18">
        <f t="shared" si="18"/>
        <v>0</v>
      </c>
      <c r="AE104" s="18">
        <f t="shared" si="18"/>
        <v>0</v>
      </c>
    </row>
    <row r="105" spans="1:31" ht="24.95" customHeight="1" thickBot="1" x14ac:dyDescent="0.35">
      <c r="A105" s="19"/>
      <c r="B105" s="20" t="s">
        <v>90</v>
      </c>
      <c r="C105" s="20"/>
      <c r="D105" s="20"/>
      <c r="E105" s="20"/>
      <c r="F105" s="20"/>
      <c r="G105" s="21">
        <f t="shared" ref="G105:N105" si="19">G98+G104</f>
        <v>3555</v>
      </c>
      <c r="H105" s="21">
        <f t="shared" si="19"/>
        <v>1599</v>
      </c>
      <c r="I105" s="21">
        <f t="shared" si="19"/>
        <v>463</v>
      </c>
      <c r="J105" s="21">
        <f t="shared" si="19"/>
        <v>832</v>
      </c>
      <c r="K105" s="21">
        <f t="shared" si="19"/>
        <v>140</v>
      </c>
      <c r="L105" s="21">
        <f t="shared" si="19"/>
        <v>1416</v>
      </c>
      <c r="M105" s="21">
        <f t="shared" si="19"/>
        <v>0</v>
      </c>
      <c r="N105" s="21">
        <f t="shared" si="19"/>
        <v>0</v>
      </c>
      <c r="O105" s="23">
        <f t="shared" si="15"/>
        <v>39.83122362869198</v>
      </c>
      <c r="P105" s="61">
        <f t="shared" ref="P105:AE105" si="20">P98+P104</f>
        <v>0</v>
      </c>
      <c r="Q105" s="61">
        <f t="shared" si="20"/>
        <v>0</v>
      </c>
      <c r="R105" s="61">
        <f t="shared" si="20"/>
        <v>0</v>
      </c>
      <c r="S105" s="61">
        <f t="shared" si="20"/>
        <v>0</v>
      </c>
      <c r="T105" s="21">
        <f t="shared" si="20"/>
        <v>5</v>
      </c>
      <c r="U105" s="21">
        <f t="shared" si="20"/>
        <v>6</v>
      </c>
      <c r="V105" s="21">
        <f t="shared" si="20"/>
        <v>12</v>
      </c>
      <c r="W105" s="21">
        <f t="shared" si="20"/>
        <v>17</v>
      </c>
      <c r="X105" s="61">
        <f t="shared" si="20"/>
        <v>24</v>
      </c>
      <c r="Y105" s="61">
        <f t="shared" si="20"/>
        <v>25</v>
      </c>
      <c r="Z105" s="61">
        <f t="shared" si="20"/>
        <v>25</v>
      </c>
      <c r="AA105" s="61">
        <f t="shared" si="20"/>
        <v>33.5</v>
      </c>
      <c r="AB105" s="21">
        <f t="shared" si="20"/>
        <v>0</v>
      </c>
      <c r="AC105" s="21">
        <f t="shared" si="20"/>
        <v>0</v>
      </c>
      <c r="AD105" s="21">
        <f t="shared" si="20"/>
        <v>0</v>
      </c>
      <c r="AE105" s="21">
        <f t="shared" si="20"/>
        <v>0</v>
      </c>
    </row>
    <row r="106" spans="1:31" ht="24.95" customHeight="1" thickBot="1" x14ac:dyDescent="0.35">
      <c r="A106" s="25"/>
      <c r="B106" s="25" t="s">
        <v>91</v>
      </c>
      <c r="C106" s="25"/>
      <c r="D106" s="25"/>
      <c r="E106" s="25"/>
      <c r="F106" s="25">
        <v>1.5</v>
      </c>
      <c r="G106" s="25">
        <v>45</v>
      </c>
      <c r="H106" s="25"/>
      <c r="I106" s="25"/>
      <c r="J106" s="25"/>
      <c r="K106" s="25"/>
      <c r="L106" s="25"/>
      <c r="M106" s="25"/>
      <c r="N106" s="25"/>
      <c r="O106" s="25"/>
      <c r="P106" s="62"/>
      <c r="Q106" s="62"/>
      <c r="R106" s="62"/>
      <c r="S106" s="62"/>
      <c r="T106" s="25"/>
      <c r="U106" s="25"/>
      <c r="V106" s="25"/>
      <c r="W106" s="25"/>
      <c r="X106" s="62"/>
      <c r="Y106" s="62"/>
      <c r="Z106" s="62"/>
      <c r="AA106" s="62"/>
      <c r="AB106" s="25"/>
      <c r="AC106" s="25"/>
      <c r="AD106" s="25"/>
      <c r="AE106" s="25"/>
    </row>
    <row r="107" spans="1:31" ht="24.95" customHeight="1" thickBot="1" x14ac:dyDescent="0.35">
      <c r="A107" s="19"/>
      <c r="B107" s="20" t="s">
        <v>8</v>
      </c>
      <c r="C107" s="20"/>
      <c r="D107" s="20"/>
      <c r="E107" s="20"/>
      <c r="F107" s="20"/>
      <c r="G107" s="21">
        <f>SUM(G105:G106)</f>
        <v>3600</v>
      </c>
      <c r="H107" s="20"/>
      <c r="I107" s="20"/>
      <c r="J107" s="20"/>
      <c r="K107" s="20"/>
      <c r="L107" s="20"/>
      <c r="M107" s="20"/>
      <c r="N107" s="20"/>
      <c r="O107" s="20"/>
      <c r="P107" s="64">
        <f t="shared" ref="P107:AE107" si="21">P104+P98+P69</f>
        <v>33</v>
      </c>
      <c r="Q107" s="65">
        <f t="shared" si="21"/>
        <v>3</v>
      </c>
      <c r="R107" s="64">
        <f t="shared" si="21"/>
        <v>34</v>
      </c>
      <c r="S107" s="64">
        <f t="shared" si="21"/>
        <v>0</v>
      </c>
      <c r="T107" s="64">
        <f t="shared" si="21"/>
        <v>35</v>
      </c>
      <c r="U107" s="65">
        <f t="shared" si="21"/>
        <v>25</v>
      </c>
      <c r="V107" s="64">
        <f t="shared" si="21"/>
        <v>35</v>
      </c>
      <c r="W107" s="66">
        <f t="shared" si="21"/>
        <v>32</v>
      </c>
      <c r="X107" s="64">
        <f t="shared" si="21"/>
        <v>24</v>
      </c>
      <c r="Y107" s="65">
        <f t="shared" si="21"/>
        <v>25</v>
      </c>
      <c r="Z107" s="64">
        <f t="shared" si="21"/>
        <v>25</v>
      </c>
      <c r="AA107" s="65">
        <f t="shared" si="21"/>
        <v>33.5</v>
      </c>
      <c r="AB107" s="64">
        <f t="shared" si="21"/>
        <v>0</v>
      </c>
      <c r="AC107" s="64">
        <f t="shared" si="21"/>
        <v>0</v>
      </c>
      <c r="AD107" s="64">
        <f t="shared" si="21"/>
        <v>0</v>
      </c>
      <c r="AE107" s="64">
        <f t="shared" si="21"/>
        <v>0</v>
      </c>
    </row>
    <row r="110" spans="1:31" ht="24.95" customHeight="1" x14ac:dyDescent="0.3">
      <c r="B110" s="76" t="s">
        <v>144</v>
      </c>
      <c r="C110" s="76"/>
      <c r="D110" s="76"/>
      <c r="E110" s="76"/>
      <c r="F110" s="76"/>
      <c r="G110" s="76"/>
      <c r="I110" s="76" t="s">
        <v>146</v>
      </c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</row>
    <row r="111" spans="1:31" ht="24.95" customHeight="1" x14ac:dyDescent="0.3">
      <c r="B111" s="80" t="s">
        <v>145</v>
      </c>
      <c r="C111" s="80"/>
      <c r="D111" s="80"/>
      <c r="E111" s="80"/>
      <c r="F111" s="80"/>
      <c r="H111" s="80" t="s">
        <v>150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72"/>
    </row>
    <row r="112" spans="1:31" ht="24.95" customHeight="1" x14ac:dyDescent="0.3">
      <c r="B112" s="80"/>
      <c r="C112" s="80"/>
      <c r="D112" s="80"/>
      <c r="E112" s="80"/>
      <c r="F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72"/>
    </row>
    <row r="113" spans="2:31" ht="24.95" customHeight="1" x14ac:dyDescent="0.3">
      <c r="B113" s="80"/>
      <c r="C113" s="80"/>
      <c r="D113" s="80"/>
      <c r="E113" s="80"/>
      <c r="F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72"/>
    </row>
    <row r="114" spans="2:31" ht="24.95" customHeight="1" x14ac:dyDescent="0.3">
      <c r="B114" s="80"/>
      <c r="C114" s="80"/>
      <c r="D114" s="80"/>
      <c r="E114" s="80"/>
      <c r="F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72"/>
    </row>
    <row r="115" spans="2:31" ht="24.95" customHeight="1" x14ac:dyDescent="0.3">
      <c r="B115" s="80"/>
      <c r="C115" s="80"/>
      <c r="D115" s="80"/>
      <c r="E115" s="80"/>
      <c r="F115" s="80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</row>
  </sheetData>
  <sheetProtection algorithmName="SHA-512" hashValue="j1C5sJiSj3O/68iqtGDv2hIJqwa5qnKjvKp6RqOdCKXK1G+8L3PkbROxhK/PTdDuC4sosujqFVTUNy4pJCeKTA==" saltValue="o6EY6qTl/veiR+bDCLdxBA==" spinCount="100000" sheet="1" objects="1" scenarios="1" selectLockedCells="1" selectUnlockedCells="1"/>
  <mergeCells count="61">
    <mergeCell ref="A1:AE1"/>
    <mergeCell ref="A2:AE2"/>
    <mergeCell ref="A36:A41"/>
    <mergeCell ref="B36:B41"/>
    <mergeCell ref="C36:E36"/>
    <mergeCell ref="F36:F41"/>
    <mergeCell ref="G36:N36"/>
    <mergeCell ref="H38:K38"/>
    <mergeCell ref="L38:L41"/>
    <mergeCell ref="M38:M41"/>
    <mergeCell ref="N38:N41"/>
    <mergeCell ref="I39:K39"/>
    <mergeCell ref="I40:I41"/>
    <mergeCell ref="J40:J41"/>
    <mergeCell ref="K40:K41"/>
    <mergeCell ref="C3:AE3"/>
    <mergeCell ref="C4:AE4"/>
    <mergeCell ref="C5:AE5"/>
    <mergeCell ref="C6:AE6"/>
    <mergeCell ref="P38:Q38"/>
    <mergeCell ref="R38:S38"/>
    <mergeCell ref="T38:U38"/>
    <mergeCell ref="V38:W38"/>
    <mergeCell ref="X38:Y38"/>
    <mergeCell ref="Z38:AA38"/>
    <mergeCell ref="P36:AE36"/>
    <mergeCell ref="C37:C41"/>
    <mergeCell ref="AB40:AC40"/>
    <mergeCell ref="H39:H41"/>
    <mergeCell ref="R40:S40"/>
    <mergeCell ref="D37:D41"/>
    <mergeCell ref="E37:E41"/>
    <mergeCell ref="G37:G41"/>
    <mergeCell ref="H37:N37"/>
    <mergeCell ref="R7:AB7"/>
    <mergeCell ref="R8:AB9"/>
    <mergeCell ref="R10:AB10"/>
    <mergeCell ref="F7:O7"/>
    <mergeCell ref="F8:O8"/>
    <mergeCell ref="F9:O9"/>
    <mergeCell ref="F10:O10"/>
    <mergeCell ref="T40:U40"/>
    <mergeCell ref="V40:W40"/>
    <mergeCell ref="X40:Y40"/>
    <mergeCell ref="Z40:AA40"/>
    <mergeCell ref="B110:G110"/>
    <mergeCell ref="I110:AE110"/>
    <mergeCell ref="B111:F115"/>
    <mergeCell ref="H111:AD114"/>
    <mergeCell ref="R11:AB11"/>
    <mergeCell ref="F11:O11"/>
    <mergeCell ref="P37:S37"/>
    <mergeCell ref="T37:W37"/>
    <mergeCell ref="X37:AA37"/>
    <mergeCell ref="AB37:AE37"/>
    <mergeCell ref="O36:O41"/>
    <mergeCell ref="AD40:AE40"/>
    <mergeCell ref="AB38:AC38"/>
    <mergeCell ref="AD38:AE38"/>
    <mergeCell ref="P39:AE39"/>
    <mergeCell ref="P40:Q40"/>
  </mergeCells>
  <pageMargins left="0.7" right="0.7" top="0.75" bottom="0.75" header="0.3" footer="0.3"/>
  <pageSetup paperSize="9" scale="77" orientation="landscape" verticalDpi="0" r:id="rId1"/>
  <rowBreaks count="3" manualBreakCount="3">
    <brk id="56" max="30" man="1"/>
    <brk id="75" max="30" man="1"/>
    <brk id="93" max="30" man="1"/>
  </rowBreaks>
  <colBreaks count="1" manualBreakCount="1">
    <brk id="12" min="35" max="11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БСО</vt:lpstr>
      <vt:lpstr>БСО!Область_печати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</dc:creator>
  <cp:lastModifiedBy>ОС</cp:lastModifiedBy>
  <cp:lastPrinted>2025-10-01T06:22:25Z</cp:lastPrinted>
  <dcterms:created xsi:type="dcterms:W3CDTF">2024-07-13T09:08:01Z</dcterms:created>
  <dcterms:modified xsi:type="dcterms:W3CDTF">2026-05-21T15:22:17Z</dcterms:modified>
</cp:coreProperties>
</file>