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ОС\Desktop\"/>
    </mc:Choice>
  </mc:AlternateContent>
  <workbookProtection workbookAlgorithmName="SHA-512" workbookHashValue="YRRcS9t5TVKkCdNFl3cgD6i4vbmcz8AVxnUrhRkIA1N4O1vfEkVhrqomjoFQFcIHUE/ey65KXAtJJB0vIjiRng==" workbookSaltValue="G/Yixu+RGkVDRiU/iVK9ZA==" workbookSpinCount="100000" lockStructure="1"/>
  <bookViews>
    <workbookView xWindow="0" yWindow="0" windowWidth="28635" windowHeight="12345"/>
  </bookViews>
  <sheets>
    <sheet name="ПЗСО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L67" i="1" l="1"/>
  <c r="L66" i="1"/>
  <c r="L65" i="1"/>
  <c r="I59" i="1" l="1"/>
  <c r="I58" i="1"/>
  <c r="I57" i="1"/>
  <c r="I56" i="1"/>
  <c r="I55" i="1"/>
  <c r="I54" i="1"/>
  <c r="I53" i="1"/>
  <c r="I52" i="1"/>
  <c r="I51" i="1"/>
  <c r="I50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O67" i="1" l="1"/>
  <c r="O65" i="1"/>
  <c r="L64" i="1"/>
  <c r="AE68" i="1"/>
  <c r="AD68" i="1"/>
  <c r="AC68" i="1"/>
  <c r="AB68" i="1"/>
  <c r="AA68" i="1"/>
  <c r="Z68" i="1"/>
  <c r="Y68" i="1"/>
  <c r="X68" i="1"/>
  <c r="W68" i="1"/>
  <c r="V68" i="1"/>
  <c r="U68" i="1"/>
  <c r="S68" i="1"/>
  <c r="R68" i="1"/>
  <c r="Q68" i="1"/>
  <c r="P68" i="1"/>
  <c r="N68" i="1"/>
  <c r="M68" i="1"/>
  <c r="K68" i="1"/>
  <c r="J68" i="1"/>
  <c r="I68" i="1"/>
  <c r="H68" i="1"/>
  <c r="T68" i="1"/>
  <c r="AE62" i="1"/>
  <c r="AD62" i="1"/>
  <c r="AC62" i="1"/>
  <c r="AB62" i="1"/>
  <c r="AA62" i="1"/>
  <c r="Z62" i="1"/>
  <c r="Y62" i="1"/>
  <c r="Y69" i="1" s="1"/>
  <c r="X62" i="1"/>
  <c r="W62" i="1"/>
  <c r="V62" i="1"/>
  <c r="U62" i="1"/>
  <c r="T62" i="1"/>
  <c r="S62" i="1"/>
  <c r="R62" i="1"/>
  <c r="Q62" i="1"/>
  <c r="P62" i="1"/>
  <c r="N62" i="1"/>
  <c r="M62" i="1"/>
  <c r="K62" i="1"/>
  <c r="J62" i="1"/>
  <c r="I62" i="1"/>
  <c r="H62" i="1"/>
  <c r="F62" i="1"/>
  <c r="P69" i="1" l="1"/>
  <c r="AC69" i="1"/>
  <c r="N69" i="1"/>
  <c r="S69" i="1"/>
  <c r="X69" i="1"/>
  <c r="AB69" i="1"/>
  <c r="Q69" i="1"/>
  <c r="M69" i="1"/>
  <c r="R69" i="1"/>
  <c r="V69" i="1"/>
  <c r="Z69" i="1"/>
  <c r="AD69" i="1"/>
  <c r="L68" i="1"/>
  <c r="O68" i="1" s="1"/>
  <c r="W69" i="1"/>
  <c r="AA69" i="1"/>
  <c r="AE69" i="1"/>
  <c r="O64" i="1"/>
  <c r="U69" i="1"/>
  <c r="I69" i="1"/>
  <c r="K69" i="1"/>
  <c r="T69" i="1"/>
  <c r="H69" i="1"/>
  <c r="O66" i="1"/>
  <c r="J69" i="1"/>
  <c r="G61" i="1"/>
  <c r="G60" i="1"/>
  <c r="G59" i="1"/>
  <c r="L59" i="1" s="1"/>
  <c r="O59" i="1" s="1"/>
  <c r="G58" i="1"/>
  <c r="L58" i="1" s="1"/>
  <c r="O58" i="1" s="1"/>
  <c r="G57" i="1"/>
  <c r="L57" i="1" s="1"/>
  <c r="O57" i="1" s="1"/>
  <c r="G56" i="1"/>
  <c r="L56" i="1" s="1"/>
  <c r="O56" i="1" s="1"/>
  <c r="G55" i="1"/>
  <c r="L55" i="1" s="1"/>
  <c r="O55" i="1" s="1"/>
  <c r="G54" i="1"/>
  <c r="L54" i="1" s="1"/>
  <c r="O54" i="1" s="1"/>
  <c r="G53" i="1"/>
  <c r="L53" i="1" s="1"/>
  <c r="O53" i="1" s="1"/>
  <c r="G52" i="1"/>
  <c r="L52" i="1" s="1"/>
  <c r="O52" i="1" s="1"/>
  <c r="G51" i="1"/>
  <c r="L51" i="1" s="1"/>
  <c r="O51" i="1" s="1"/>
  <c r="G50" i="1"/>
  <c r="L50" i="1" s="1"/>
  <c r="O50" i="1" s="1"/>
  <c r="G49" i="1"/>
  <c r="L49" i="1" s="1"/>
  <c r="O49" i="1" s="1"/>
  <c r="G48" i="1"/>
  <c r="L48" i="1" s="1"/>
  <c r="O48" i="1" s="1"/>
  <c r="G47" i="1"/>
  <c r="L47" i="1" s="1"/>
  <c r="O47" i="1" s="1"/>
  <c r="G46" i="1"/>
  <c r="L46" i="1" s="1"/>
  <c r="G45" i="1"/>
  <c r="L45" i="1" s="1"/>
  <c r="O45" i="1" s="1"/>
  <c r="G44" i="1"/>
  <c r="L44" i="1" s="1"/>
  <c r="O44" i="1" s="1"/>
  <c r="G43" i="1"/>
  <c r="L43" i="1" s="1"/>
  <c r="O43" i="1" s="1"/>
  <c r="G42" i="1"/>
  <c r="L42" i="1" s="1"/>
  <c r="O42" i="1" s="1"/>
  <c r="G41" i="1"/>
  <c r="L41" i="1" s="1"/>
  <c r="O41" i="1" s="1"/>
  <c r="G40" i="1"/>
  <c r="L40" i="1" s="1"/>
  <c r="O40" i="1" s="1"/>
  <c r="G39" i="1"/>
  <c r="L39" i="1" s="1"/>
  <c r="O39" i="1" s="1"/>
  <c r="G38" i="1"/>
  <c r="L38" i="1" s="1"/>
  <c r="O38" i="1" s="1"/>
  <c r="G37" i="1"/>
  <c r="L37" i="1" s="1"/>
  <c r="O37" i="1" s="1"/>
  <c r="G36" i="1"/>
  <c r="L36" i="1" s="1"/>
  <c r="O36" i="1" s="1"/>
  <c r="G35" i="1"/>
  <c r="L35" i="1" s="1"/>
  <c r="O35" i="1" s="1"/>
  <c r="G62" i="1" l="1"/>
  <c r="G69" i="1" s="1"/>
  <c r="G71" i="1" s="1"/>
  <c r="O46" i="1"/>
  <c r="L62" i="1"/>
  <c r="O62" i="1" l="1"/>
  <c r="L69" i="1"/>
  <c r="O69" i="1" s="1"/>
</calcChain>
</file>

<file path=xl/sharedStrings.xml><?xml version="1.0" encoding="utf-8"?>
<sst xmlns="http://schemas.openxmlformats.org/spreadsheetml/2006/main" count="138" uniqueCount="120">
  <si>
    <t>Код ОК</t>
  </si>
  <si>
    <t>Наза освітньої компоненти</t>
  </si>
  <si>
    <t>Вид контролю</t>
  </si>
  <si>
    <t>Е</t>
  </si>
  <si>
    <t>ДЗ</t>
  </si>
  <si>
    <t>КР</t>
  </si>
  <si>
    <t>Кредити ЄКТС</t>
  </si>
  <si>
    <t>кількість годин</t>
  </si>
  <si>
    <t>Всього</t>
  </si>
  <si>
    <t>із них</t>
  </si>
  <si>
    <t>аудиторні</t>
  </si>
  <si>
    <t>у тому числі</t>
  </si>
  <si>
    <t>разом</t>
  </si>
  <si>
    <t>лекції</t>
  </si>
  <si>
    <t>практичні</t>
  </si>
  <si>
    <t>семінарські</t>
  </si>
  <si>
    <t>самостійна</t>
  </si>
  <si>
    <t>екзаени</t>
  </si>
  <si>
    <t>курсові</t>
  </si>
  <si>
    <t>частка самостійної роботи у відсотках</t>
  </si>
  <si>
    <t>Розподіл за курсами і семестрами в годинах і кредитах</t>
  </si>
  <si>
    <t>І курс</t>
  </si>
  <si>
    <t>1 семестр</t>
  </si>
  <si>
    <t>2 семестр</t>
  </si>
  <si>
    <t>ІІ курс</t>
  </si>
  <si>
    <t>3 семестр</t>
  </si>
  <si>
    <t>4 семестр</t>
  </si>
  <si>
    <t>ІІІ курс</t>
  </si>
  <si>
    <t>ІV курс</t>
  </si>
  <si>
    <t>5 семестр</t>
  </si>
  <si>
    <t>6 семестр</t>
  </si>
  <si>
    <t>7 семестр</t>
  </si>
  <si>
    <t>8 семестр</t>
  </si>
  <si>
    <t>рекомендована кількість тижнів</t>
  </si>
  <si>
    <t>год</t>
  </si>
  <si>
    <t>кр</t>
  </si>
  <si>
    <t>Обовязкові компоненти</t>
  </si>
  <si>
    <t>ОК 1</t>
  </si>
  <si>
    <t>Історія та культура України</t>
  </si>
  <si>
    <t>ОК 2</t>
  </si>
  <si>
    <t>Основи філософських знань</t>
  </si>
  <si>
    <t>ОК 3</t>
  </si>
  <si>
    <t>Українська мова (за професійним спрямуванням)</t>
  </si>
  <si>
    <t>ОК 4</t>
  </si>
  <si>
    <t>Іноземна мова (за професійним спрямуванням)</t>
  </si>
  <si>
    <t>ОК 5</t>
  </si>
  <si>
    <t>Основи правознавства</t>
  </si>
  <si>
    <t>ОК 6</t>
  </si>
  <si>
    <t>Економічна теорія</t>
  </si>
  <si>
    <t>ОК 7</t>
  </si>
  <si>
    <t>Вища і прикладна математика</t>
  </si>
  <si>
    <t>ОК 8</t>
  </si>
  <si>
    <t>Інформатика і комп’ютерна техніка</t>
  </si>
  <si>
    <t>ОК 9</t>
  </si>
  <si>
    <t>Екологія, безпека життєдіяльності та охорона праці</t>
  </si>
  <si>
    <t>ОК 10</t>
  </si>
  <si>
    <t>Фізичне виховання</t>
  </si>
  <si>
    <t>ОК 11</t>
  </si>
  <si>
    <t>Економіка підприємства</t>
  </si>
  <si>
    <t>ОК 12</t>
  </si>
  <si>
    <t>Фінанси підприємства</t>
  </si>
  <si>
    <t>ОК 13</t>
  </si>
  <si>
    <t>Бухгалтерський облік</t>
  </si>
  <si>
    <t>ОК 14</t>
  </si>
  <si>
    <t>Податкова система</t>
  </si>
  <si>
    <t>ОК 15</t>
  </si>
  <si>
    <t>ОК 16</t>
  </si>
  <si>
    <t>Фінанси, гроші і кредит</t>
  </si>
  <si>
    <t>ОК 17</t>
  </si>
  <si>
    <t>Банківські операції</t>
  </si>
  <si>
    <t>ОК 18</t>
  </si>
  <si>
    <t>Управління базами даних</t>
  </si>
  <si>
    <t>ОК 19</t>
  </si>
  <si>
    <t>Фінасовий облік</t>
  </si>
  <si>
    <t>ОК 20</t>
  </si>
  <si>
    <t>Страхування і страхові послуги</t>
  </si>
  <si>
    <t>ОК 21</t>
  </si>
  <si>
    <t>ОК 22</t>
  </si>
  <si>
    <t>Бізнес-аналітика та прийняття рішень</t>
  </si>
  <si>
    <t>ОК 23</t>
  </si>
  <si>
    <t>Фінансова аналітика на Python</t>
  </si>
  <si>
    <t>ОК 24</t>
  </si>
  <si>
    <t>Фондовий ринок</t>
  </si>
  <si>
    <t>ОК 25</t>
  </si>
  <si>
    <t>ОК 26</t>
  </si>
  <si>
    <t>Навчальна практика</t>
  </si>
  <si>
    <t>ОК 27</t>
  </si>
  <si>
    <t>Технологічна практика</t>
  </si>
  <si>
    <t>Вибіркові компоненти</t>
  </si>
  <si>
    <t>ВК 1</t>
  </si>
  <si>
    <t>ВК 2</t>
  </si>
  <si>
    <t>ВК 3</t>
  </si>
  <si>
    <t>ВК 4</t>
  </si>
  <si>
    <t>Разом</t>
  </si>
  <si>
    <t>Атестація</t>
  </si>
  <si>
    <t>НАВЧАЛЬНИЙ ПЛАН</t>
  </si>
  <si>
    <t>підготовки фахового молодшого бакалавра</t>
  </si>
  <si>
    <t>ВСЕУКРАЇНСЬКА ЦЕНТРАЛЬНА СПІЛКА СПОЖИВЧИХ ТОВАРИСТВ</t>
  </si>
  <si>
    <t>ЖИТОМИРСЬКИЙ КООПЕРАТИВНИЙ ФАХОВИЙ КОЛЕДЖ БІЗНЕСУ І ПРАВА</t>
  </si>
  <si>
    <t>ЗАТВЕРДЖУЮ</t>
  </si>
  <si>
    <t>Директор ЖКФКБП</t>
  </si>
  <si>
    <t>________________ Олена СИЛАНТЬЄВА</t>
  </si>
  <si>
    <r>
      <rPr>
        <b/>
        <sz val="14"/>
        <color theme="1"/>
        <rFont val="Times New Roman"/>
        <family val="1"/>
        <charset val="204"/>
      </rPr>
      <t>Освітньо-професіна прграма</t>
    </r>
    <r>
      <rPr>
        <sz val="14"/>
        <color theme="1"/>
        <rFont val="Times New Roman"/>
        <family val="1"/>
        <charset val="204"/>
      </rPr>
      <t xml:space="preserve"> ІТ-Фінанси</t>
    </r>
  </si>
  <si>
    <r>
      <rPr>
        <b/>
        <sz val="14"/>
        <color theme="1"/>
        <rFont val="Times New Roman"/>
        <family val="1"/>
        <charset val="204"/>
      </rPr>
      <t>Форма здобуття освіти</t>
    </r>
    <r>
      <rPr>
        <sz val="14"/>
        <color theme="1"/>
        <rFont val="Times New Roman"/>
        <family val="1"/>
        <charset val="204"/>
      </rPr>
      <t xml:space="preserve"> Денна</t>
    </r>
  </si>
  <si>
    <r>
      <rPr>
        <b/>
        <sz val="14"/>
        <color theme="1"/>
        <rFont val="Times New Roman"/>
        <family val="1"/>
        <charset val="204"/>
      </rPr>
      <t>Освітньо-професійний ступінь</t>
    </r>
    <r>
      <rPr>
        <sz val="14"/>
        <color theme="1"/>
        <rFont val="Times New Roman"/>
        <family val="1"/>
        <charset val="204"/>
      </rPr>
      <t xml:space="preserve"> фаховий молодший бакалавр</t>
    </r>
  </si>
  <si>
    <r>
      <rPr>
        <b/>
        <sz val="14"/>
        <color theme="1"/>
        <rFont val="Times New Roman"/>
        <family val="1"/>
        <charset val="204"/>
      </rPr>
      <t>Освітня кваліфікація</t>
    </r>
    <r>
      <rPr>
        <sz val="14"/>
        <color theme="1"/>
        <rFont val="Times New Roman"/>
        <family val="1"/>
        <charset val="204"/>
      </rPr>
      <t xml:space="preserve"> фаховий молодший бакалавр з фінансів, банківської справи, страхування та фондового ринку</t>
    </r>
  </si>
  <si>
    <r>
      <rPr>
        <b/>
        <sz val="14"/>
        <color theme="1"/>
        <rFont val="Times New Roman"/>
        <family val="1"/>
        <charset val="204"/>
      </rPr>
      <t>Обсяг освітньо-професійної програми</t>
    </r>
    <r>
      <rPr>
        <sz val="14"/>
        <color theme="1"/>
        <rFont val="Times New Roman"/>
        <family val="1"/>
        <charset val="204"/>
      </rPr>
      <t xml:space="preserve"> 120 кредитів</t>
    </r>
  </si>
  <si>
    <r>
      <rPr>
        <b/>
        <sz val="14"/>
        <color theme="1"/>
        <rFont val="Times New Roman"/>
        <family val="1"/>
        <charset val="204"/>
      </rPr>
      <t>Термін навчання</t>
    </r>
    <r>
      <rPr>
        <sz val="14"/>
        <color theme="1"/>
        <rFont val="Times New Roman"/>
        <family val="1"/>
        <charset val="204"/>
      </rPr>
      <t xml:space="preserve">1 рік 10 місяців </t>
    </r>
    <r>
      <rPr>
        <b/>
        <sz val="14"/>
        <color theme="1"/>
        <rFont val="Times New Roman"/>
        <family val="1"/>
        <charset val="204"/>
      </rPr>
      <t>на основі повної загальної середньої освіти</t>
    </r>
  </si>
  <si>
    <t xml:space="preserve">Основи програмування мовою Python </t>
  </si>
  <si>
    <t>Цифрові технології у фінансах</t>
  </si>
  <si>
    <t>Вибіркова компонента</t>
  </si>
  <si>
    <t>Перелік необхідних лабораторій, кабінетів</t>
  </si>
  <si>
    <t xml:space="preserve">Лабораторії і кабінети: української мови, інозмної мови, галузей права, соціально- гуманітарних дисциплін, математичних исциплін,   фінансів та банківської справи,інформаційних систем і технологій у фінансово-кредитних установах, економіки та бухгалтерського обліку, Інформаційних технологій, фізичного вихвання зі спортивним залом, методичний </t>
  </si>
  <si>
    <t>Поясненя до навчального плану</t>
  </si>
  <si>
    <r>
      <rPr>
        <b/>
        <sz val="14"/>
        <color theme="1"/>
        <rFont val="Times New Roman"/>
        <family val="1"/>
        <charset val="204"/>
      </rPr>
      <t>Спеціальність</t>
    </r>
    <r>
      <rPr>
        <sz val="14"/>
        <color theme="1"/>
        <rFont val="Times New Roman"/>
        <family val="1"/>
        <charset val="204"/>
      </rPr>
      <t xml:space="preserve"> D2 Фінанси, банківська справа, страхування та фондовий ринок</t>
    </r>
  </si>
  <si>
    <r>
      <rPr>
        <b/>
        <sz val="14"/>
        <color theme="1"/>
        <rFont val="Times New Roman"/>
        <family val="1"/>
        <charset val="204"/>
      </rPr>
      <t>Галузь знань</t>
    </r>
    <r>
      <rPr>
        <sz val="14"/>
        <color theme="1"/>
        <rFont val="Times New Roman"/>
        <family val="1"/>
        <charset val="204"/>
      </rPr>
      <t xml:space="preserve"> D Бізнес, адміністрування та право</t>
    </r>
  </si>
  <si>
    <r>
      <rPr>
        <b/>
        <sz val="14"/>
        <color theme="1"/>
        <rFont val="Times New Roman"/>
        <family val="1"/>
        <charset val="204"/>
      </rPr>
      <t>Рік вступу</t>
    </r>
    <r>
      <rPr>
        <sz val="14"/>
        <color theme="1"/>
        <rFont val="Times New Roman"/>
        <family val="1"/>
        <charset val="204"/>
      </rPr>
      <t xml:space="preserve"> 2026</t>
    </r>
  </si>
  <si>
    <t>Інтелектуальні системи фінансового моніторингу</t>
  </si>
  <si>
    <t xml:space="preserve">1. Навчальний план складено на основі освітньо-професійної програми "ІТ-Фінанси" затвердженої на засідані педагогічної ради протокол №4 від 27.03.2026 та введеної в дію наказом директора коледжу наказ 6-од від 27.03.2026 р.
2. Графік освітнього процесу носить рекомендаційний характер. Може змінатися в межах бюджетного часу в залежності від конкретних умов.
3.Перелік вибіркових компонент розміщений в Каталозі вибіркових компонент.
4.Години дисципліни "Фізичне виховання" не входять до гранично допустимого навантаження студента.                                        </t>
  </si>
  <si>
    <t>" 27 " березня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</si>
</sst>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0" xfId="0" applyFont="1" applyFill="1"/>
    <xf numFmtId="164" fontId="1" fillId="0" borderId="1" xfId="0" applyNumberFormat="1" applyFont="1" applyBorder="1"/>
    <xf numFmtId="0" fontId="4" fillId="3" borderId="1" xfId="0" applyFont="1" applyFill="1" applyBorder="1"/>
    <xf numFmtId="0" fontId="1" fillId="4" borderId="1" xfId="0" applyFont="1" applyFill="1" applyBorder="1"/>
    <xf numFmtId="0" fontId="1" fillId="4" borderId="0" xfId="0" applyFont="1" applyFill="1"/>
    <xf numFmtId="0" fontId="1" fillId="4" borderId="2" xfId="0" applyFont="1" applyFill="1" applyBorder="1"/>
    <xf numFmtId="0" fontId="4" fillId="4" borderId="2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4" fillId="0" borderId="4" xfId="0" applyFont="1" applyBorder="1"/>
    <xf numFmtId="164" fontId="4" fillId="3" borderId="1" xfId="0" applyNumberFormat="1" applyFont="1" applyFill="1" applyBorder="1"/>
    <xf numFmtId="164" fontId="4" fillId="0" borderId="7" xfId="0" applyNumberFormat="1" applyFont="1" applyBorder="1"/>
    <xf numFmtId="164" fontId="4" fillId="4" borderId="6" xfId="0" applyNumberFormat="1" applyFont="1" applyFill="1" applyBorder="1"/>
    <xf numFmtId="0" fontId="1" fillId="0" borderId="8" xfId="0" applyFont="1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2" borderId="0" xfId="0" applyFont="1" applyFill="1" applyAlignment="1"/>
    <xf numFmtId="0" fontId="1" fillId="2" borderId="0" xfId="0" applyFont="1" applyFill="1"/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1" fillId="2" borderId="0" xfId="0" applyFont="1" applyFill="1" applyAlignment="1">
      <alignment horizontal="left" wrapText="1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9</xdr:row>
      <xdr:rowOff>195260</xdr:rowOff>
    </xdr:from>
    <xdr:to>
      <xdr:col>30</xdr:col>
      <xdr:colOff>580095</xdr:colOff>
      <xdr:row>25</xdr:row>
      <xdr:rowOff>206830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6" t="2650" r="1352" b="5060"/>
        <a:stretch/>
      </xdr:blipFill>
      <xdr:spPr>
        <a:xfrm>
          <a:off x="19050" y="3024185"/>
          <a:ext cx="21525570" cy="5040770"/>
        </a:xfrm>
        <a:prstGeom prst="rect">
          <a:avLst/>
        </a:prstGeom>
      </xdr:spPr>
    </xdr:pic>
    <xdr:clientData/>
  </xdr:twoCellAnchor>
  <xdr:twoCellAnchor editAs="oneCell">
    <xdr:from>
      <xdr:col>0</xdr:col>
      <xdr:colOff>351026</xdr:colOff>
      <xdr:row>0</xdr:row>
      <xdr:rowOff>58616</xdr:rowOff>
    </xdr:from>
    <xdr:to>
      <xdr:col>1</xdr:col>
      <xdr:colOff>2066193</xdr:colOff>
      <xdr:row>7</xdr:row>
      <xdr:rowOff>112771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304"/>
        <a:stretch/>
      </xdr:blipFill>
      <xdr:spPr>
        <a:xfrm>
          <a:off x="351026" y="58616"/>
          <a:ext cx="2433205" cy="2259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tabSelected="1" zoomScale="70" zoomScaleNormal="70" zoomScaleSheetLayoutView="84" workbookViewId="0">
      <selection activeCell="AF11" sqref="AF11"/>
    </sheetView>
  </sheetViews>
  <sheetFormatPr defaultRowHeight="24.95" customHeight="1" x14ac:dyDescent="0.3"/>
  <cols>
    <col min="1" max="1" width="10.7109375" style="1" customWidth="1"/>
    <col min="2" max="2" width="50.7109375" style="1" customWidth="1"/>
    <col min="3" max="5" width="5.7109375" style="1" customWidth="1"/>
    <col min="6" max="12" width="10.7109375" style="1" customWidth="1"/>
    <col min="13" max="14" width="5.7109375" style="1" customWidth="1"/>
    <col min="15" max="16" width="10.7109375" style="1" customWidth="1"/>
    <col min="17" max="16384" width="9.140625" style="1"/>
  </cols>
  <sheetData>
    <row r="1" spans="1:31" ht="24.95" customHeight="1" x14ac:dyDescent="0.3">
      <c r="A1" s="27"/>
      <c r="B1" s="27"/>
      <c r="C1" s="32" t="s">
        <v>97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1" ht="24.95" customHeight="1" x14ac:dyDescent="0.3">
      <c r="A2" s="27"/>
      <c r="B2" s="28" t="s">
        <v>99</v>
      </c>
      <c r="C2" s="32" t="s">
        <v>98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ht="24.95" customHeight="1" x14ac:dyDescent="0.3">
      <c r="A3" s="27"/>
      <c r="B3" s="27" t="s">
        <v>100</v>
      </c>
      <c r="C3" s="32" t="s">
        <v>95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ht="24.95" customHeight="1" x14ac:dyDescent="0.3">
      <c r="A4" s="27"/>
      <c r="B4" s="27" t="s">
        <v>101</v>
      </c>
      <c r="C4" s="32" t="s">
        <v>96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</row>
    <row r="5" spans="1:31" ht="24.95" customHeight="1" x14ac:dyDescent="0.3">
      <c r="B5" s="1" t="s">
        <v>119</v>
      </c>
      <c r="F5" s="34" t="s">
        <v>102</v>
      </c>
      <c r="G5" s="34"/>
      <c r="H5" s="34"/>
      <c r="I5" s="34"/>
      <c r="J5" s="34"/>
      <c r="K5" s="34"/>
      <c r="L5" s="34"/>
      <c r="M5" s="34"/>
      <c r="N5" s="34"/>
      <c r="O5" s="34"/>
      <c r="P5" s="29"/>
      <c r="Q5" s="29"/>
      <c r="R5" s="35" t="s">
        <v>104</v>
      </c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31" ht="24.95" customHeight="1" x14ac:dyDescent="0.3">
      <c r="F6" s="34" t="s">
        <v>115</v>
      </c>
      <c r="G6" s="34"/>
      <c r="H6" s="34"/>
      <c r="I6" s="34"/>
      <c r="J6" s="34"/>
      <c r="K6" s="34"/>
      <c r="L6" s="34"/>
      <c r="M6" s="34"/>
      <c r="N6" s="34"/>
      <c r="O6" s="34"/>
      <c r="P6" s="30"/>
      <c r="Q6" s="30"/>
      <c r="R6" s="38" t="s">
        <v>105</v>
      </c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31" ht="24.95" customHeight="1" x14ac:dyDescent="0.3">
      <c r="F7" s="34" t="s">
        <v>114</v>
      </c>
      <c r="G7" s="34"/>
      <c r="H7" s="34"/>
      <c r="I7" s="34"/>
      <c r="J7" s="34"/>
      <c r="K7" s="34"/>
      <c r="L7" s="34"/>
      <c r="M7" s="34"/>
      <c r="N7" s="34"/>
      <c r="O7" s="34"/>
      <c r="P7" s="30"/>
      <c r="Q7" s="30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31" ht="24.95" customHeight="1" x14ac:dyDescent="0.3">
      <c r="F8" s="34" t="s">
        <v>103</v>
      </c>
      <c r="G8" s="34"/>
      <c r="H8" s="34"/>
      <c r="I8" s="34"/>
      <c r="J8" s="34"/>
      <c r="K8" s="34"/>
      <c r="L8" s="34"/>
      <c r="M8" s="34"/>
      <c r="N8" s="34"/>
      <c r="O8" s="34"/>
      <c r="P8" s="30"/>
      <c r="Q8" s="30"/>
      <c r="R8" s="35" t="s">
        <v>107</v>
      </c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31" ht="24.95" customHeight="1" x14ac:dyDescent="0.3">
      <c r="F9" s="34" t="s">
        <v>116</v>
      </c>
      <c r="G9" s="34"/>
      <c r="H9" s="34"/>
      <c r="I9" s="34"/>
      <c r="J9" s="34"/>
      <c r="K9" s="34"/>
      <c r="L9" s="34"/>
      <c r="M9" s="34"/>
      <c r="N9" s="34"/>
      <c r="O9" s="34"/>
      <c r="P9" s="30"/>
      <c r="Q9" s="30"/>
      <c r="R9" s="35" t="s">
        <v>106</v>
      </c>
      <c r="S9" s="35"/>
      <c r="T9" s="35"/>
      <c r="U9" s="35"/>
      <c r="V9" s="35"/>
      <c r="W9" s="35"/>
      <c r="X9" s="35"/>
      <c r="Y9" s="35"/>
      <c r="Z9" s="35"/>
      <c r="AA9" s="35"/>
      <c r="AB9" s="35"/>
    </row>
    <row r="18" spans="1:31" ht="24.75" customHeight="1" x14ac:dyDescent="0.3"/>
    <row r="28" spans="1:31" ht="24.95" customHeight="1" x14ac:dyDescent="0.3">
      <c r="A28" s="36" t="s">
        <v>0</v>
      </c>
      <c r="B28" s="36" t="s">
        <v>1</v>
      </c>
      <c r="C28" s="36" t="s">
        <v>2</v>
      </c>
      <c r="D28" s="36"/>
      <c r="E28" s="36"/>
      <c r="F28" s="39" t="s">
        <v>6</v>
      </c>
      <c r="G28" s="36" t="s">
        <v>7</v>
      </c>
      <c r="H28" s="36"/>
      <c r="I28" s="36"/>
      <c r="J28" s="36"/>
      <c r="K28" s="36"/>
      <c r="L28" s="36"/>
      <c r="M28" s="36"/>
      <c r="N28" s="36"/>
      <c r="O28" s="37" t="s">
        <v>19</v>
      </c>
      <c r="P28" s="36" t="s">
        <v>20</v>
      </c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ht="24.95" customHeight="1" x14ac:dyDescent="0.3">
      <c r="A29" s="36"/>
      <c r="B29" s="36"/>
      <c r="C29" s="36" t="s">
        <v>3</v>
      </c>
      <c r="D29" s="36" t="s">
        <v>4</v>
      </c>
      <c r="E29" s="36" t="s">
        <v>5</v>
      </c>
      <c r="F29" s="39"/>
      <c r="G29" s="36" t="s">
        <v>8</v>
      </c>
      <c r="H29" s="36" t="s">
        <v>9</v>
      </c>
      <c r="I29" s="36"/>
      <c r="J29" s="36"/>
      <c r="K29" s="36"/>
      <c r="L29" s="36"/>
      <c r="M29" s="36"/>
      <c r="N29" s="36"/>
      <c r="O29" s="37"/>
      <c r="P29" s="36" t="s">
        <v>21</v>
      </c>
      <c r="Q29" s="36"/>
      <c r="R29" s="36"/>
      <c r="S29" s="36"/>
      <c r="T29" s="36" t="s">
        <v>24</v>
      </c>
      <c r="U29" s="36"/>
      <c r="V29" s="36"/>
      <c r="W29" s="36"/>
      <c r="X29" s="36" t="s">
        <v>27</v>
      </c>
      <c r="Y29" s="36"/>
      <c r="Z29" s="36"/>
      <c r="AA29" s="36"/>
      <c r="AB29" s="36" t="s">
        <v>28</v>
      </c>
      <c r="AC29" s="36"/>
      <c r="AD29" s="36"/>
      <c r="AE29" s="36"/>
    </row>
    <row r="30" spans="1:31" ht="24.95" customHeight="1" x14ac:dyDescent="0.3">
      <c r="A30" s="36"/>
      <c r="B30" s="36"/>
      <c r="C30" s="36"/>
      <c r="D30" s="36"/>
      <c r="E30" s="36"/>
      <c r="F30" s="39"/>
      <c r="G30" s="36"/>
      <c r="H30" s="36" t="s">
        <v>10</v>
      </c>
      <c r="I30" s="36"/>
      <c r="J30" s="36"/>
      <c r="K30" s="36"/>
      <c r="L30" s="39" t="s">
        <v>16</v>
      </c>
      <c r="M30" s="39" t="s">
        <v>17</v>
      </c>
      <c r="N30" s="39" t="s">
        <v>18</v>
      </c>
      <c r="O30" s="37"/>
      <c r="P30" s="36" t="s">
        <v>22</v>
      </c>
      <c r="Q30" s="36"/>
      <c r="R30" s="36" t="s">
        <v>23</v>
      </c>
      <c r="S30" s="36"/>
      <c r="T30" s="36" t="s">
        <v>25</v>
      </c>
      <c r="U30" s="36"/>
      <c r="V30" s="36" t="s">
        <v>26</v>
      </c>
      <c r="W30" s="36"/>
      <c r="X30" s="36" t="s">
        <v>29</v>
      </c>
      <c r="Y30" s="36"/>
      <c r="Z30" s="36" t="s">
        <v>30</v>
      </c>
      <c r="AA30" s="36"/>
      <c r="AB30" s="36" t="s">
        <v>31</v>
      </c>
      <c r="AC30" s="36"/>
      <c r="AD30" s="36" t="s">
        <v>32</v>
      </c>
      <c r="AE30" s="36"/>
    </row>
    <row r="31" spans="1:31" ht="24.95" customHeight="1" x14ac:dyDescent="0.3">
      <c r="A31" s="36"/>
      <c r="B31" s="36"/>
      <c r="C31" s="36"/>
      <c r="D31" s="36"/>
      <c r="E31" s="36"/>
      <c r="F31" s="39"/>
      <c r="G31" s="36"/>
      <c r="H31" s="36" t="s">
        <v>12</v>
      </c>
      <c r="I31" s="36" t="s">
        <v>11</v>
      </c>
      <c r="J31" s="36"/>
      <c r="K31" s="36"/>
      <c r="L31" s="39"/>
      <c r="M31" s="39"/>
      <c r="N31" s="39"/>
      <c r="O31" s="37"/>
      <c r="P31" s="36" t="s">
        <v>33</v>
      </c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ht="24.95" customHeight="1" x14ac:dyDescent="0.3">
      <c r="A32" s="36"/>
      <c r="B32" s="36"/>
      <c r="C32" s="36"/>
      <c r="D32" s="36"/>
      <c r="E32" s="36"/>
      <c r="F32" s="39"/>
      <c r="G32" s="36"/>
      <c r="H32" s="36"/>
      <c r="I32" s="40" t="s">
        <v>13</v>
      </c>
      <c r="J32" s="40" t="s">
        <v>14</v>
      </c>
      <c r="K32" s="40" t="s">
        <v>15</v>
      </c>
      <c r="L32" s="39"/>
      <c r="M32" s="39"/>
      <c r="N32" s="39"/>
      <c r="O32" s="37"/>
      <c r="P32" s="36">
        <v>16</v>
      </c>
      <c r="Q32" s="36"/>
      <c r="R32" s="36">
        <v>23</v>
      </c>
      <c r="S32" s="36"/>
      <c r="T32" s="36">
        <v>15</v>
      </c>
      <c r="U32" s="36"/>
      <c r="V32" s="36">
        <v>12.5</v>
      </c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ht="24.95" customHeight="1" x14ac:dyDescent="0.3">
      <c r="A33" s="36"/>
      <c r="B33" s="36"/>
      <c r="C33" s="36"/>
      <c r="D33" s="36"/>
      <c r="E33" s="36"/>
      <c r="F33" s="39"/>
      <c r="G33" s="36"/>
      <c r="H33" s="36"/>
      <c r="I33" s="40"/>
      <c r="J33" s="40"/>
      <c r="K33" s="40"/>
      <c r="L33" s="39"/>
      <c r="M33" s="39"/>
      <c r="N33" s="39"/>
      <c r="O33" s="37"/>
      <c r="P33" s="2" t="s">
        <v>34</v>
      </c>
      <c r="Q33" s="2" t="s">
        <v>35</v>
      </c>
      <c r="R33" s="2" t="s">
        <v>34</v>
      </c>
      <c r="S33" s="2" t="s">
        <v>35</v>
      </c>
      <c r="T33" s="2" t="s">
        <v>34</v>
      </c>
      <c r="U33" s="2" t="s">
        <v>35</v>
      </c>
      <c r="V33" s="2" t="s">
        <v>34</v>
      </c>
      <c r="W33" s="2" t="s">
        <v>35</v>
      </c>
      <c r="X33" s="2" t="s">
        <v>34</v>
      </c>
      <c r="Y33" s="2" t="s">
        <v>35</v>
      </c>
      <c r="Z33" s="2" t="s">
        <v>34</v>
      </c>
      <c r="AA33" s="2" t="s">
        <v>35</v>
      </c>
      <c r="AB33" s="2" t="s">
        <v>34</v>
      </c>
      <c r="AC33" s="2" t="s">
        <v>35</v>
      </c>
      <c r="AD33" s="2" t="s">
        <v>34</v>
      </c>
      <c r="AE33" s="2" t="s">
        <v>35</v>
      </c>
    </row>
    <row r="34" spans="1:31" s="12" customFormat="1" ht="24.95" customHeight="1" x14ac:dyDescent="0.3">
      <c r="A34" s="11"/>
      <c r="B34" s="11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pans="1:31" ht="24.95" customHeight="1" x14ac:dyDescent="0.3">
      <c r="A35" s="3" t="s">
        <v>37</v>
      </c>
      <c r="B35" s="4" t="s">
        <v>38</v>
      </c>
      <c r="C35" s="2"/>
      <c r="D35" s="2">
        <v>1</v>
      </c>
      <c r="E35" s="2"/>
      <c r="F35" s="7">
        <v>3</v>
      </c>
      <c r="G35" s="2">
        <f>F35*30</f>
        <v>90</v>
      </c>
      <c r="H35" s="2">
        <v>32</v>
      </c>
      <c r="I35" s="2">
        <f>H35-J35-K35</f>
        <v>20</v>
      </c>
      <c r="J35" s="2"/>
      <c r="K35" s="2">
        <v>12</v>
      </c>
      <c r="L35" s="2">
        <f>G35-H35</f>
        <v>58</v>
      </c>
      <c r="M35" s="2"/>
      <c r="N35" s="2"/>
      <c r="O35" s="13">
        <f>L35/G35*100</f>
        <v>64.444444444444443</v>
      </c>
      <c r="P35" s="2">
        <v>2</v>
      </c>
      <c r="Q35" s="2">
        <v>3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24.95" customHeight="1" x14ac:dyDescent="0.3">
      <c r="A36" s="3" t="s">
        <v>39</v>
      </c>
      <c r="B36" s="4" t="s">
        <v>40</v>
      </c>
      <c r="C36" s="2"/>
      <c r="D36" s="2">
        <v>2</v>
      </c>
      <c r="E36" s="2"/>
      <c r="F36" s="7">
        <v>1.5</v>
      </c>
      <c r="G36" s="2">
        <f t="shared" ref="G36:G61" si="0">F36*30</f>
        <v>45</v>
      </c>
      <c r="H36" s="2">
        <v>23</v>
      </c>
      <c r="I36" s="2">
        <f t="shared" ref="I36:I59" si="1">H36-J36-K36</f>
        <v>17</v>
      </c>
      <c r="J36" s="2"/>
      <c r="K36" s="2">
        <v>6</v>
      </c>
      <c r="L36" s="2">
        <f>G36-H36</f>
        <v>22</v>
      </c>
      <c r="M36" s="2"/>
      <c r="N36" s="2"/>
      <c r="O36" s="13">
        <f>L36/G36*100</f>
        <v>48.888888888888886</v>
      </c>
      <c r="P36" s="2"/>
      <c r="Q36" s="2"/>
      <c r="R36" s="2">
        <v>1</v>
      </c>
      <c r="S36" s="2">
        <v>1.5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30" customHeight="1" x14ac:dyDescent="0.3">
      <c r="A37" s="3" t="s">
        <v>41</v>
      </c>
      <c r="B37" s="4" t="s">
        <v>42</v>
      </c>
      <c r="C37" s="2"/>
      <c r="D37" s="2">
        <v>1</v>
      </c>
      <c r="E37" s="2"/>
      <c r="F37" s="7">
        <v>2</v>
      </c>
      <c r="G37" s="2">
        <f t="shared" si="0"/>
        <v>60</v>
      </c>
      <c r="H37" s="2">
        <v>32</v>
      </c>
      <c r="I37" s="2">
        <f t="shared" si="1"/>
        <v>4</v>
      </c>
      <c r="J37" s="2">
        <v>28</v>
      </c>
      <c r="K37" s="2"/>
      <c r="L37" s="2">
        <f>G37-H37</f>
        <v>28</v>
      </c>
      <c r="M37" s="2"/>
      <c r="N37" s="2"/>
      <c r="O37" s="13">
        <f>L37/G37*100</f>
        <v>46.666666666666664</v>
      </c>
      <c r="P37" s="2">
        <v>2</v>
      </c>
      <c r="Q37" s="2">
        <v>2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24.95" customHeight="1" x14ac:dyDescent="0.3">
      <c r="A38" s="3" t="s">
        <v>43</v>
      </c>
      <c r="B38" s="4" t="s">
        <v>44</v>
      </c>
      <c r="C38" s="2"/>
      <c r="D38" s="2">
        <v>3</v>
      </c>
      <c r="E38" s="2"/>
      <c r="F38" s="7">
        <v>5</v>
      </c>
      <c r="G38" s="2">
        <f t="shared" si="0"/>
        <v>150</v>
      </c>
      <c r="H38" s="2">
        <v>108</v>
      </c>
      <c r="I38" s="2">
        <f t="shared" si="1"/>
        <v>0</v>
      </c>
      <c r="J38" s="2">
        <v>108</v>
      </c>
      <c r="K38" s="2"/>
      <c r="L38" s="2">
        <f t="shared" ref="L38:L59" si="2">G38-H38</f>
        <v>42</v>
      </c>
      <c r="M38" s="2"/>
      <c r="N38" s="2"/>
      <c r="O38" s="13">
        <f t="shared" ref="O38:O59" si="3">L38/G38*100</f>
        <v>28.000000000000004</v>
      </c>
      <c r="P38" s="2">
        <v>2</v>
      </c>
      <c r="Q38" s="2">
        <v>2</v>
      </c>
      <c r="R38" s="2">
        <v>2</v>
      </c>
      <c r="S38" s="2">
        <v>2</v>
      </c>
      <c r="T38" s="2">
        <v>2</v>
      </c>
      <c r="U38" s="2">
        <v>1</v>
      </c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24.95" customHeight="1" x14ac:dyDescent="0.3">
      <c r="A39" s="3" t="s">
        <v>45</v>
      </c>
      <c r="B39" s="4" t="s">
        <v>46</v>
      </c>
      <c r="C39" s="2"/>
      <c r="D39" s="2">
        <v>2</v>
      </c>
      <c r="E39" s="2"/>
      <c r="F39" s="7">
        <v>3</v>
      </c>
      <c r="G39" s="2">
        <f t="shared" si="0"/>
        <v>90</v>
      </c>
      <c r="H39" s="2">
        <v>46</v>
      </c>
      <c r="I39" s="2">
        <f t="shared" si="1"/>
        <v>26</v>
      </c>
      <c r="J39" s="2">
        <v>10</v>
      </c>
      <c r="K39" s="2">
        <v>10</v>
      </c>
      <c r="L39" s="2">
        <f t="shared" si="2"/>
        <v>44</v>
      </c>
      <c r="M39" s="2"/>
      <c r="N39" s="2"/>
      <c r="O39" s="13">
        <f t="shared" si="3"/>
        <v>48.888888888888886</v>
      </c>
      <c r="P39" s="2"/>
      <c r="Q39" s="2"/>
      <c r="R39" s="2">
        <v>2</v>
      </c>
      <c r="S39" s="2">
        <v>3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24.95" customHeight="1" x14ac:dyDescent="0.3">
      <c r="A40" s="3" t="s">
        <v>47</v>
      </c>
      <c r="B40" s="4" t="s">
        <v>48</v>
      </c>
      <c r="C40" s="2"/>
      <c r="D40" s="2">
        <v>1</v>
      </c>
      <c r="E40" s="2"/>
      <c r="F40" s="7">
        <v>3</v>
      </c>
      <c r="G40" s="2">
        <f t="shared" si="0"/>
        <v>90</v>
      </c>
      <c r="H40" s="2">
        <v>32</v>
      </c>
      <c r="I40" s="2">
        <f t="shared" si="1"/>
        <v>18</v>
      </c>
      <c r="J40" s="2"/>
      <c r="K40" s="2">
        <v>14</v>
      </c>
      <c r="L40" s="2">
        <f t="shared" si="2"/>
        <v>58</v>
      </c>
      <c r="M40" s="2"/>
      <c r="N40" s="2"/>
      <c r="O40" s="13">
        <f t="shared" si="3"/>
        <v>64.444444444444443</v>
      </c>
      <c r="P40" s="2">
        <v>2</v>
      </c>
      <c r="Q40" s="2">
        <v>3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24.95" customHeight="1" x14ac:dyDescent="0.3">
      <c r="A41" s="3" t="s">
        <v>49</v>
      </c>
      <c r="B41" s="4" t="s">
        <v>50</v>
      </c>
      <c r="C41" s="2"/>
      <c r="D41" s="2">
        <v>2</v>
      </c>
      <c r="E41" s="2"/>
      <c r="F41" s="7">
        <v>3</v>
      </c>
      <c r="G41" s="2">
        <f t="shared" si="0"/>
        <v>90</v>
      </c>
      <c r="H41" s="2">
        <v>46</v>
      </c>
      <c r="I41" s="2">
        <f t="shared" si="1"/>
        <v>20</v>
      </c>
      <c r="J41" s="2">
        <v>26</v>
      </c>
      <c r="K41" s="2"/>
      <c r="L41" s="2">
        <f t="shared" si="2"/>
        <v>44</v>
      </c>
      <c r="M41" s="2"/>
      <c r="N41" s="2"/>
      <c r="O41" s="13">
        <f t="shared" si="3"/>
        <v>48.888888888888886</v>
      </c>
      <c r="P41" s="2"/>
      <c r="Q41" s="2"/>
      <c r="R41" s="2">
        <v>2</v>
      </c>
      <c r="S41" s="2">
        <v>3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24.95" customHeight="1" x14ac:dyDescent="0.3">
      <c r="A42" s="3" t="s">
        <v>51</v>
      </c>
      <c r="B42" s="4" t="s">
        <v>52</v>
      </c>
      <c r="C42" s="2"/>
      <c r="D42" s="2">
        <v>1</v>
      </c>
      <c r="E42" s="2"/>
      <c r="F42" s="7">
        <v>3</v>
      </c>
      <c r="G42" s="2">
        <f t="shared" si="0"/>
        <v>90</v>
      </c>
      <c r="H42" s="2">
        <v>48</v>
      </c>
      <c r="I42" s="2">
        <f t="shared" si="1"/>
        <v>14</v>
      </c>
      <c r="J42" s="2">
        <v>34</v>
      </c>
      <c r="K42" s="2"/>
      <c r="L42" s="2">
        <f t="shared" si="2"/>
        <v>42</v>
      </c>
      <c r="M42" s="2"/>
      <c r="N42" s="2"/>
      <c r="O42" s="13">
        <f t="shared" si="3"/>
        <v>46.666666666666664</v>
      </c>
      <c r="P42" s="2">
        <v>3</v>
      </c>
      <c r="Q42" s="2">
        <v>3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24.95" customHeight="1" x14ac:dyDescent="0.3">
      <c r="A43" s="4" t="s">
        <v>53</v>
      </c>
      <c r="B43" s="4" t="s">
        <v>54</v>
      </c>
      <c r="C43" s="2"/>
      <c r="D43" s="2">
        <v>1</v>
      </c>
      <c r="E43" s="2"/>
      <c r="F43" s="9">
        <v>3</v>
      </c>
      <c r="G43" s="2">
        <f t="shared" si="0"/>
        <v>90</v>
      </c>
      <c r="H43" s="2">
        <v>32</v>
      </c>
      <c r="I43" s="2">
        <f t="shared" si="1"/>
        <v>14</v>
      </c>
      <c r="J43" s="2">
        <v>14</v>
      </c>
      <c r="K43" s="2">
        <v>4</v>
      </c>
      <c r="L43" s="2">
        <f t="shared" si="2"/>
        <v>58</v>
      </c>
      <c r="M43" s="2"/>
      <c r="N43" s="2"/>
      <c r="O43" s="13">
        <f t="shared" si="3"/>
        <v>64.444444444444443</v>
      </c>
      <c r="P43" s="2">
        <v>2</v>
      </c>
      <c r="Q43" s="2">
        <v>3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24.95" customHeight="1" x14ac:dyDescent="0.3">
      <c r="A44" s="3" t="s">
        <v>55</v>
      </c>
      <c r="B44" s="4" t="s">
        <v>56</v>
      </c>
      <c r="C44" s="2"/>
      <c r="D44" s="2">
        <v>3</v>
      </c>
      <c r="E44" s="2"/>
      <c r="F44" s="7">
        <v>4</v>
      </c>
      <c r="G44" s="2">
        <f t="shared" si="0"/>
        <v>120</v>
      </c>
      <c r="H44" s="2">
        <v>108</v>
      </c>
      <c r="I44" s="2">
        <f t="shared" si="1"/>
        <v>0</v>
      </c>
      <c r="J44" s="2">
        <v>108</v>
      </c>
      <c r="K44" s="2"/>
      <c r="L44" s="2">
        <f t="shared" si="2"/>
        <v>12</v>
      </c>
      <c r="M44" s="2"/>
      <c r="N44" s="2"/>
      <c r="O44" s="13">
        <f t="shared" si="3"/>
        <v>10</v>
      </c>
      <c r="P44" s="2">
        <v>2</v>
      </c>
      <c r="Q44" s="2">
        <v>1</v>
      </c>
      <c r="R44" s="2">
        <v>2</v>
      </c>
      <c r="S44" s="2">
        <v>2</v>
      </c>
      <c r="T44" s="2">
        <v>2</v>
      </c>
      <c r="U44" s="2">
        <v>1</v>
      </c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24.95" customHeight="1" x14ac:dyDescent="0.3">
      <c r="A45" s="3" t="s">
        <v>57</v>
      </c>
      <c r="B45" s="4" t="s">
        <v>58</v>
      </c>
      <c r="C45" s="2"/>
      <c r="D45" s="2">
        <v>2</v>
      </c>
      <c r="E45" s="2"/>
      <c r="F45" s="7">
        <v>5</v>
      </c>
      <c r="G45" s="2">
        <f t="shared" si="0"/>
        <v>150</v>
      </c>
      <c r="H45" s="2">
        <v>78</v>
      </c>
      <c r="I45" s="2">
        <f t="shared" si="1"/>
        <v>34</v>
      </c>
      <c r="J45" s="2">
        <v>38</v>
      </c>
      <c r="K45" s="2">
        <v>6</v>
      </c>
      <c r="L45" s="2">
        <f t="shared" si="2"/>
        <v>72</v>
      </c>
      <c r="M45" s="2"/>
      <c r="N45" s="2"/>
      <c r="O45" s="13">
        <f t="shared" si="3"/>
        <v>48</v>
      </c>
      <c r="P45" s="2">
        <v>2</v>
      </c>
      <c r="Q45" s="2">
        <v>2</v>
      </c>
      <c r="R45" s="2">
        <v>2</v>
      </c>
      <c r="S45" s="2">
        <v>3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24.95" customHeight="1" x14ac:dyDescent="0.3">
      <c r="A46" s="3" t="s">
        <v>59</v>
      </c>
      <c r="B46" s="4" t="s">
        <v>60</v>
      </c>
      <c r="C46" s="2"/>
      <c r="D46" s="2">
        <v>2</v>
      </c>
      <c r="E46" s="2"/>
      <c r="F46" s="7">
        <v>5</v>
      </c>
      <c r="G46" s="2">
        <f t="shared" si="0"/>
        <v>150</v>
      </c>
      <c r="H46" s="2">
        <v>92</v>
      </c>
      <c r="I46" s="2">
        <f t="shared" si="1"/>
        <v>42</v>
      </c>
      <c r="J46" s="2">
        <v>50</v>
      </c>
      <c r="K46" s="2"/>
      <c r="L46" s="2">
        <f t="shared" si="2"/>
        <v>58</v>
      </c>
      <c r="M46" s="2"/>
      <c r="N46" s="2"/>
      <c r="O46" s="13">
        <f t="shared" si="3"/>
        <v>38.666666666666664</v>
      </c>
      <c r="P46" s="2"/>
      <c r="Q46" s="2"/>
      <c r="R46" s="2">
        <v>4</v>
      </c>
      <c r="S46" s="2">
        <v>5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24.95" customHeight="1" x14ac:dyDescent="0.3">
      <c r="A47" s="3" t="s">
        <v>61</v>
      </c>
      <c r="B47" s="4" t="s">
        <v>62</v>
      </c>
      <c r="C47" s="2"/>
      <c r="D47" s="2">
        <v>1</v>
      </c>
      <c r="E47" s="2"/>
      <c r="F47" s="7">
        <v>3</v>
      </c>
      <c r="G47" s="2">
        <f t="shared" si="0"/>
        <v>90</v>
      </c>
      <c r="H47" s="2">
        <v>48</v>
      </c>
      <c r="I47" s="2">
        <f t="shared" si="1"/>
        <v>20</v>
      </c>
      <c r="J47" s="2">
        <v>28</v>
      </c>
      <c r="K47" s="2"/>
      <c r="L47" s="2">
        <f t="shared" si="2"/>
        <v>42</v>
      </c>
      <c r="M47" s="2"/>
      <c r="N47" s="2"/>
      <c r="O47" s="13">
        <f t="shared" si="3"/>
        <v>46.666666666666664</v>
      </c>
      <c r="P47" s="2">
        <v>3</v>
      </c>
      <c r="Q47" s="2">
        <v>3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24.95" customHeight="1" x14ac:dyDescent="0.3">
      <c r="A48" s="3" t="s">
        <v>63</v>
      </c>
      <c r="B48" s="4" t="s">
        <v>64</v>
      </c>
      <c r="C48" s="2"/>
      <c r="D48" s="2">
        <v>2</v>
      </c>
      <c r="E48" s="2"/>
      <c r="F48" s="7">
        <v>3</v>
      </c>
      <c r="G48" s="2">
        <f t="shared" si="0"/>
        <v>90</v>
      </c>
      <c r="H48" s="2">
        <v>46</v>
      </c>
      <c r="I48" s="2">
        <f t="shared" si="1"/>
        <v>18</v>
      </c>
      <c r="J48" s="2">
        <v>28</v>
      </c>
      <c r="K48" s="2"/>
      <c r="L48" s="2">
        <f t="shared" si="2"/>
        <v>44</v>
      </c>
      <c r="M48" s="2"/>
      <c r="N48" s="2"/>
      <c r="O48" s="13">
        <f t="shared" si="3"/>
        <v>48.888888888888886</v>
      </c>
      <c r="P48" s="2"/>
      <c r="Q48" s="2"/>
      <c r="R48" s="2">
        <v>2</v>
      </c>
      <c r="S48" s="2">
        <v>3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30" customHeight="1" x14ac:dyDescent="0.3">
      <c r="A49" s="5" t="s">
        <v>65</v>
      </c>
      <c r="B49" s="6" t="s">
        <v>117</v>
      </c>
      <c r="C49" s="2"/>
      <c r="D49" s="2">
        <v>4</v>
      </c>
      <c r="E49" s="2"/>
      <c r="F49" s="8">
        <v>3</v>
      </c>
      <c r="G49" s="2">
        <f t="shared" si="0"/>
        <v>90</v>
      </c>
      <c r="H49" s="2">
        <v>50</v>
      </c>
      <c r="I49" s="2">
        <f t="shared" si="1"/>
        <v>18</v>
      </c>
      <c r="J49" s="2">
        <v>32</v>
      </c>
      <c r="K49" s="2"/>
      <c r="L49" s="2">
        <f t="shared" si="2"/>
        <v>40</v>
      </c>
      <c r="M49" s="2"/>
      <c r="N49" s="2"/>
      <c r="O49" s="13">
        <f t="shared" si="3"/>
        <v>44.444444444444443</v>
      </c>
      <c r="P49" s="2"/>
      <c r="Q49" s="2"/>
      <c r="R49" s="2"/>
      <c r="S49" s="2"/>
      <c r="T49" s="2"/>
      <c r="U49" s="2"/>
      <c r="V49" s="2">
        <v>4</v>
      </c>
      <c r="W49" s="2">
        <v>3</v>
      </c>
      <c r="X49" s="2"/>
      <c r="Y49" s="2"/>
      <c r="Z49" s="2"/>
      <c r="AA49" s="2"/>
      <c r="AB49" s="2"/>
      <c r="AC49" s="2"/>
      <c r="AD49" s="2"/>
      <c r="AE49" s="2"/>
    </row>
    <row r="50" spans="1:31" ht="24.95" customHeight="1" x14ac:dyDescent="0.3">
      <c r="A50" s="5" t="s">
        <v>66</v>
      </c>
      <c r="B50" s="6" t="s">
        <v>67</v>
      </c>
      <c r="C50" s="2"/>
      <c r="D50" s="2">
        <v>2</v>
      </c>
      <c r="E50" s="2"/>
      <c r="F50" s="8">
        <v>5</v>
      </c>
      <c r="G50" s="2">
        <f t="shared" si="0"/>
        <v>150</v>
      </c>
      <c r="H50" s="2">
        <v>78</v>
      </c>
      <c r="I50" s="2">
        <f t="shared" si="1"/>
        <v>32</v>
      </c>
      <c r="J50" s="2"/>
      <c r="K50" s="2">
        <v>46</v>
      </c>
      <c r="L50" s="2">
        <f t="shared" si="2"/>
        <v>72</v>
      </c>
      <c r="M50" s="2"/>
      <c r="N50" s="2"/>
      <c r="O50" s="13">
        <f t="shared" si="3"/>
        <v>48</v>
      </c>
      <c r="P50" s="2">
        <v>2</v>
      </c>
      <c r="Q50" s="2">
        <v>2</v>
      </c>
      <c r="R50" s="2">
        <v>2</v>
      </c>
      <c r="S50" s="2">
        <v>3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24.95" customHeight="1" x14ac:dyDescent="0.3">
      <c r="A51" s="5" t="s">
        <v>68</v>
      </c>
      <c r="B51" s="6" t="s">
        <v>69</v>
      </c>
      <c r="C51" s="2"/>
      <c r="D51" s="2">
        <v>3</v>
      </c>
      <c r="E51" s="2"/>
      <c r="F51" s="8">
        <v>3</v>
      </c>
      <c r="G51" s="2">
        <f t="shared" si="0"/>
        <v>90</v>
      </c>
      <c r="H51" s="2">
        <v>45</v>
      </c>
      <c r="I51" s="2">
        <f t="shared" si="1"/>
        <v>23</v>
      </c>
      <c r="J51" s="2"/>
      <c r="K51" s="2">
        <v>22</v>
      </c>
      <c r="L51" s="2">
        <f t="shared" si="2"/>
        <v>45</v>
      </c>
      <c r="M51" s="2"/>
      <c r="N51" s="2"/>
      <c r="O51" s="13">
        <f t="shared" si="3"/>
        <v>50</v>
      </c>
      <c r="P51" s="2"/>
      <c r="Q51" s="2"/>
      <c r="R51" s="2"/>
      <c r="S51" s="2"/>
      <c r="T51" s="2">
        <v>3</v>
      </c>
      <c r="U51" s="2">
        <v>3</v>
      </c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24.95" customHeight="1" x14ac:dyDescent="0.3">
      <c r="A52" s="5" t="s">
        <v>70</v>
      </c>
      <c r="B52" s="6" t="s">
        <v>71</v>
      </c>
      <c r="C52" s="2"/>
      <c r="D52" s="2">
        <v>2</v>
      </c>
      <c r="E52" s="2"/>
      <c r="F52" s="8">
        <v>5</v>
      </c>
      <c r="G52" s="2">
        <f t="shared" si="0"/>
        <v>150</v>
      </c>
      <c r="H52" s="2">
        <v>92</v>
      </c>
      <c r="I52" s="2">
        <f t="shared" si="1"/>
        <v>20</v>
      </c>
      <c r="J52" s="2">
        <v>72</v>
      </c>
      <c r="K52" s="2"/>
      <c r="L52" s="2">
        <f t="shared" si="2"/>
        <v>58</v>
      </c>
      <c r="M52" s="2"/>
      <c r="N52" s="2"/>
      <c r="O52" s="13">
        <f t="shared" si="3"/>
        <v>38.666666666666664</v>
      </c>
      <c r="P52" s="2"/>
      <c r="Q52" s="2"/>
      <c r="R52" s="2">
        <v>4</v>
      </c>
      <c r="S52" s="2">
        <v>5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24.95" customHeight="1" x14ac:dyDescent="0.3">
      <c r="A53" s="6" t="s">
        <v>72</v>
      </c>
      <c r="B53" s="6" t="s">
        <v>73</v>
      </c>
      <c r="C53" s="2"/>
      <c r="D53" s="2">
        <v>2</v>
      </c>
      <c r="E53" s="2"/>
      <c r="F53" s="8">
        <v>4</v>
      </c>
      <c r="G53" s="2">
        <f t="shared" si="0"/>
        <v>120</v>
      </c>
      <c r="H53" s="2">
        <v>69</v>
      </c>
      <c r="I53" s="2">
        <f t="shared" si="1"/>
        <v>29</v>
      </c>
      <c r="J53" s="2">
        <v>40</v>
      </c>
      <c r="K53" s="2"/>
      <c r="L53" s="2">
        <f t="shared" si="2"/>
        <v>51</v>
      </c>
      <c r="M53" s="2"/>
      <c r="N53" s="2"/>
      <c r="O53" s="13">
        <f t="shared" si="3"/>
        <v>42.5</v>
      </c>
      <c r="P53" s="2"/>
      <c r="Q53" s="2"/>
      <c r="R53" s="2">
        <v>3</v>
      </c>
      <c r="S53" s="2">
        <v>4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24.95" customHeight="1" x14ac:dyDescent="0.3">
      <c r="A54" s="5" t="s">
        <v>74</v>
      </c>
      <c r="B54" s="6" t="s">
        <v>75</v>
      </c>
      <c r="C54" s="2"/>
      <c r="D54" s="2">
        <v>3</v>
      </c>
      <c r="E54" s="2"/>
      <c r="F54" s="8">
        <v>4</v>
      </c>
      <c r="G54" s="2">
        <f t="shared" si="0"/>
        <v>120</v>
      </c>
      <c r="H54" s="2">
        <v>60</v>
      </c>
      <c r="I54" s="2">
        <f t="shared" si="1"/>
        <v>22</v>
      </c>
      <c r="J54" s="2">
        <v>30</v>
      </c>
      <c r="K54" s="2">
        <v>8</v>
      </c>
      <c r="L54" s="2">
        <f t="shared" si="2"/>
        <v>60</v>
      </c>
      <c r="M54" s="2"/>
      <c r="N54" s="2"/>
      <c r="O54" s="13">
        <f t="shared" si="3"/>
        <v>50</v>
      </c>
      <c r="P54" s="2"/>
      <c r="Q54" s="2"/>
      <c r="R54" s="2"/>
      <c r="S54" s="2"/>
      <c r="T54" s="2">
        <v>4</v>
      </c>
      <c r="U54" s="2">
        <v>4</v>
      </c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30" customHeight="1" x14ac:dyDescent="0.3">
      <c r="A55" s="6" t="s">
        <v>76</v>
      </c>
      <c r="B55" s="6" t="s">
        <v>108</v>
      </c>
      <c r="C55" s="2"/>
      <c r="D55" s="2">
        <v>3</v>
      </c>
      <c r="E55" s="2"/>
      <c r="F55" s="10">
        <v>4</v>
      </c>
      <c r="G55" s="2">
        <f t="shared" si="0"/>
        <v>120</v>
      </c>
      <c r="H55" s="2">
        <v>60</v>
      </c>
      <c r="I55" s="2">
        <f t="shared" si="1"/>
        <v>18</v>
      </c>
      <c r="J55" s="2">
        <v>42</v>
      </c>
      <c r="K55" s="2"/>
      <c r="L55" s="2">
        <f t="shared" si="2"/>
        <v>60</v>
      </c>
      <c r="M55" s="2"/>
      <c r="N55" s="2"/>
      <c r="O55" s="13">
        <f t="shared" si="3"/>
        <v>50</v>
      </c>
      <c r="P55" s="2"/>
      <c r="Q55" s="2"/>
      <c r="R55" s="2"/>
      <c r="S55" s="2"/>
      <c r="T55" s="2">
        <v>4</v>
      </c>
      <c r="U55" s="2">
        <v>4</v>
      </c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24.95" customHeight="1" x14ac:dyDescent="0.3">
      <c r="A56" s="5" t="s">
        <v>77</v>
      </c>
      <c r="B56" s="6" t="s">
        <v>78</v>
      </c>
      <c r="C56" s="2"/>
      <c r="D56" s="2">
        <v>3</v>
      </c>
      <c r="E56" s="2"/>
      <c r="F56" s="8">
        <v>3</v>
      </c>
      <c r="G56" s="2">
        <f t="shared" si="0"/>
        <v>90</v>
      </c>
      <c r="H56" s="2">
        <v>45</v>
      </c>
      <c r="I56" s="2">
        <f t="shared" si="1"/>
        <v>15</v>
      </c>
      <c r="J56" s="2">
        <v>30</v>
      </c>
      <c r="K56" s="2"/>
      <c r="L56" s="2">
        <f t="shared" si="2"/>
        <v>45</v>
      </c>
      <c r="M56" s="2"/>
      <c r="N56" s="2"/>
      <c r="O56" s="13">
        <f t="shared" si="3"/>
        <v>50</v>
      </c>
      <c r="P56" s="2"/>
      <c r="Q56" s="2"/>
      <c r="R56" s="2"/>
      <c r="S56" s="2"/>
      <c r="T56" s="2">
        <v>3</v>
      </c>
      <c r="U56" s="2">
        <v>3</v>
      </c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24.95" customHeight="1" x14ac:dyDescent="0.3">
      <c r="A57" s="5" t="s">
        <v>79</v>
      </c>
      <c r="B57" s="6" t="s">
        <v>80</v>
      </c>
      <c r="C57" s="2"/>
      <c r="D57" s="2">
        <v>4</v>
      </c>
      <c r="E57" s="2"/>
      <c r="F57" s="8">
        <v>4</v>
      </c>
      <c r="G57" s="2">
        <f t="shared" si="0"/>
        <v>120</v>
      </c>
      <c r="H57" s="2">
        <v>75</v>
      </c>
      <c r="I57" s="2">
        <f t="shared" si="1"/>
        <v>5</v>
      </c>
      <c r="J57" s="2">
        <v>70</v>
      </c>
      <c r="K57" s="2"/>
      <c r="L57" s="2">
        <f t="shared" si="2"/>
        <v>45</v>
      </c>
      <c r="M57" s="2"/>
      <c r="N57" s="2"/>
      <c r="O57" s="13">
        <f t="shared" si="3"/>
        <v>37.5</v>
      </c>
      <c r="P57" s="2"/>
      <c r="Q57" s="2"/>
      <c r="R57" s="2"/>
      <c r="S57" s="2"/>
      <c r="T57" s="2"/>
      <c r="U57" s="2"/>
      <c r="V57" s="2">
        <v>6</v>
      </c>
      <c r="W57" s="2">
        <v>4</v>
      </c>
      <c r="X57" s="2"/>
      <c r="Y57" s="2"/>
      <c r="Z57" s="2"/>
      <c r="AA57" s="2"/>
      <c r="AB57" s="2"/>
      <c r="AC57" s="2"/>
      <c r="AD57" s="2"/>
      <c r="AE57" s="2"/>
    </row>
    <row r="58" spans="1:31" ht="24.95" customHeight="1" x14ac:dyDescent="0.3">
      <c r="A58" s="3" t="s">
        <v>81</v>
      </c>
      <c r="B58" s="4" t="s">
        <v>82</v>
      </c>
      <c r="C58" s="2"/>
      <c r="D58" s="2">
        <v>4</v>
      </c>
      <c r="E58" s="2"/>
      <c r="F58" s="7">
        <v>3</v>
      </c>
      <c r="G58" s="2">
        <f t="shared" si="0"/>
        <v>90</v>
      </c>
      <c r="H58" s="2">
        <v>37</v>
      </c>
      <c r="I58" s="2">
        <f t="shared" si="1"/>
        <v>25</v>
      </c>
      <c r="J58" s="2"/>
      <c r="K58" s="2">
        <v>12</v>
      </c>
      <c r="L58" s="2">
        <f t="shared" si="2"/>
        <v>53</v>
      </c>
      <c r="M58" s="2"/>
      <c r="N58" s="2"/>
      <c r="O58" s="13">
        <f t="shared" si="3"/>
        <v>58.888888888888893</v>
      </c>
      <c r="P58" s="2"/>
      <c r="Q58" s="2"/>
      <c r="R58" s="2"/>
      <c r="S58" s="2"/>
      <c r="T58" s="2"/>
      <c r="U58" s="2"/>
      <c r="V58" s="2">
        <v>3</v>
      </c>
      <c r="W58" s="2">
        <v>3</v>
      </c>
      <c r="X58" s="2"/>
      <c r="Y58" s="2"/>
      <c r="Z58" s="2"/>
      <c r="AA58" s="2"/>
      <c r="AB58" s="2"/>
      <c r="AC58" s="2"/>
      <c r="AD58" s="2"/>
      <c r="AE58" s="2"/>
    </row>
    <row r="59" spans="1:31" ht="24.95" customHeight="1" x14ac:dyDescent="0.3">
      <c r="A59" s="3" t="s">
        <v>83</v>
      </c>
      <c r="B59" s="4" t="s">
        <v>109</v>
      </c>
      <c r="C59" s="2"/>
      <c r="D59" s="2">
        <v>4</v>
      </c>
      <c r="E59" s="2"/>
      <c r="F59" s="7">
        <v>4</v>
      </c>
      <c r="G59" s="2">
        <f t="shared" si="0"/>
        <v>120</v>
      </c>
      <c r="H59" s="2">
        <v>75</v>
      </c>
      <c r="I59" s="2">
        <f t="shared" si="1"/>
        <v>5</v>
      </c>
      <c r="J59" s="2">
        <v>70</v>
      </c>
      <c r="K59" s="2"/>
      <c r="L59" s="2">
        <f t="shared" si="2"/>
        <v>45</v>
      </c>
      <c r="M59" s="2"/>
      <c r="N59" s="2"/>
      <c r="O59" s="13">
        <f t="shared" si="3"/>
        <v>37.5</v>
      </c>
      <c r="P59" s="2"/>
      <c r="Q59" s="2"/>
      <c r="R59" s="2"/>
      <c r="S59" s="2"/>
      <c r="T59" s="2"/>
      <c r="U59" s="2"/>
      <c r="V59" s="2">
        <v>6</v>
      </c>
      <c r="W59" s="2">
        <v>4</v>
      </c>
      <c r="X59" s="2"/>
      <c r="Y59" s="2"/>
      <c r="Z59" s="2"/>
      <c r="AA59" s="2"/>
      <c r="AB59" s="2"/>
      <c r="AC59" s="2"/>
      <c r="AD59" s="2"/>
      <c r="AE59" s="2"/>
    </row>
    <row r="60" spans="1:31" ht="24.95" customHeight="1" x14ac:dyDescent="0.3">
      <c r="A60" s="3" t="s">
        <v>84</v>
      </c>
      <c r="B60" s="4" t="s">
        <v>85</v>
      </c>
      <c r="C60" s="2"/>
      <c r="D60" s="2">
        <v>3.4</v>
      </c>
      <c r="E60" s="2"/>
      <c r="F60" s="7">
        <v>12</v>
      </c>
      <c r="G60" s="2">
        <f t="shared" si="0"/>
        <v>360</v>
      </c>
      <c r="H60" s="2"/>
      <c r="I60" s="2"/>
      <c r="J60" s="2"/>
      <c r="K60" s="2"/>
      <c r="L60" s="2"/>
      <c r="M60" s="2"/>
      <c r="N60" s="2"/>
      <c r="O60" s="13"/>
      <c r="P60" s="2"/>
      <c r="Q60" s="2">
        <v>1.5</v>
      </c>
      <c r="R60" s="2"/>
      <c r="S60" s="2"/>
      <c r="T60" s="2"/>
      <c r="U60" s="2">
        <v>3</v>
      </c>
      <c r="V60" s="2"/>
      <c r="W60" s="2">
        <v>7.5</v>
      </c>
      <c r="X60" s="2"/>
      <c r="Y60" s="2"/>
      <c r="Z60" s="2"/>
      <c r="AA60" s="2"/>
      <c r="AB60" s="2"/>
      <c r="AC60" s="2"/>
      <c r="AD60" s="2"/>
      <c r="AE60" s="2"/>
    </row>
    <row r="61" spans="1:31" ht="24.95" customHeight="1" x14ac:dyDescent="0.3">
      <c r="A61" s="3" t="s">
        <v>86</v>
      </c>
      <c r="B61" s="4" t="s">
        <v>87</v>
      </c>
      <c r="C61" s="2"/>
      <c r="D61" s="2">
        <v>4</v>
      </c>
      <c r="E61" s="2"/>
      <c r="F61" s="7">
        <v>6</v>
      </c>
      <c r="G61" s="2">
        <f t="shared" si="0"/>
        <v>180</v>
      </c>
      <c r="H61" s="2"/>
      <c r="I61" s="2"/>
      <c r="J61" s="2"/>
      <c r="K61" s="2"/>
      <c r="L61" s="2"/>
      <c r="M61" s="2"/>
      <c r="N61" s="2"/>
      <c r="O61" s="13"/>
      <c r="P61" s="2"/>
      <c r="Q61" s="2"/>
      <c r="R61" s="2"/>
      <c r="S61" s="2"/>
      <c r="T61" s="2"/>
      <c r="U61" s="2"/>
      <c r="V61" s="2"/>
      <c r="W61" s="2">
        <v>6</v>
      </c>
      <c r="X61" s="2"/>
      <c r="Y61" s="2"/>
      <c r="Z61" s="2"/>
      <c r="AA61" s="2"/>
      <c r="AB61" s="2"/>
      <c r="AC61" s="2"/>
      <c r="AD61" s="2"/>
      <c r="AE61" s="2"/>
    </row>
    <row r="62" spans="1:31" s="12" customFormat="1" ht="24.95" customHeight="1" x14ac:dyDescent="0.3">
      <c r="A62" s="11"/>
      <c r="B62" s="11"/>
      <c r="C62" s="11"/>
      <c r="D62" s="11"/>
      <c r="E62" s="11"/>
      <c r="F62" s="14">
        <f>SUM(F35:F61)</f>
        <v>106.5</v>
      </c>
      <c r="G62" s="14">
        <f t="shared" ref="G62:AE62" si="4">SUM(G35:G61)</f>
        <v>3195</v>
      </c>
      <c r="H62" s="14">
        <f t="shared" si="4"/>
        <v>1457</v>
      </c>
      <c r="I62" s="14">
        <f t="shared" si="4"/>
        <v>459</v>
      </c>
      <c r="J62" s="14">
        <f t="shared" si="4"/>
        <v>858</v>
      </c>
      <c r="K62" s="14">
        <f t="shared" si="4"/>
        <v>140</v>
      </c>
      <c r="L62" s="14">
        <f t="shared" si="4"/>
        <v>1198</v>
      </c>
      <c r="M62" s="14">
        <f t="shared" si="4"/>
        <v>0</v>
      </c>
      <c r="N62" s="14">
        <f t="shared" si="4"/>
        <v>0</v>
      </c>
      <c r="O62" s="23">
        <f>L62/2655*100</f>
        <v>45.122410546139356</v>
      </c>
      <c r="P62" s="14">
        <f t="shared" si="4"/>
        <v>22</v>
      </c>
      <c r="Q62" s="14">
        <f t="shared" si="4"/>
        <v>25.5</v>
      </c>
      <c r="R62" s="14">
        <f t="shared" si="4"/>
        <v>26</v>
      </c>
      <c r="S62" s="14">
        <f t="shared" si="4"/>
        <v>34.5</v>
      </c>
      <c r="T62" s="14">
        <f t="shared" si="4"/>
        <v>18</v>
      </c>
      <c r="U62" s="14">
        <f t="shared" si="4"/>
        <v>19</v>
      </c>
      <c r="V62" s="14">
        <f t="shared" si="4"/>
        <v>19</v>
      </c>
      <c r="W62" s="14">
        <f t="shared" si="4"/>
        <v>27.5</v>
      </c>
      <c r="X62" s="14">
        <f t="shared" si="4"/>
        <v>0</v>
      </c>
      <c r="Y62" s="14">
        <f t="shared" si="4"/>
        <v>0</v>
      </c>
      <c r="Z62" s="14">
        <f t="shared" si="4"/>
        <v>0</v>
      </c>
      <c r="AA62" s="14">
        <f t="shared" si="4"/>
        <v>0</v>
      </c>
      <c r="AB62" s="14">
        <f t="shared" si="4"/>
        <v>0</v>
      </c>
      <c r="AC62" s="14">
        <f t="shared" si="4"/>
        <v>0</v>
      </c>
      <c r="AD62" s="14">
        <f t="shared" si="4"/>
        <v>0</v>
      </c>
      <c r="AE62" s="14">
        <f t="shared" si="4"/>
        <v>0</v>
      </c>
    </row>
    <row r="63" spans="1:31" s="16" customFormat="1" ht="24.95" customHeight="1" x14ac:dyDescent="0.3">
      <c r="A63" s="15"/>
      <c r="B63" s="15" t="s">
        <v>88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24.95" customHeight="1" x14ac:dyDescent="0.3">
      <c r="A64" s="7" t="s">
        <v>89</v>
      </c>
      <c r="B64" s="4" t="s">
        <v>110</v>
      </c>
      <c r="C64" s="2"/>
      <c r="D64" s="2">
        <v>3</v>
      </c>
      <c r="E64" s="2"/>
      <c r="F64" s="7">
        <v>3</v>
      </c>
      <c r="G64" s="2">
        <v>90</v>
      </c>
      <c r="H64" s="2">
        <v>45</v>
      </c>
      <c r="I64" s="2"/>
      <c r="J64" s="2"/>
      <c r="K64" s="2"/>
      <c r="L64" s="2">
        <f t="shared" ref="L64" si="5">G64-H64</f>
        <v>45</v>
      </c>
      <c r="M64" s="2"/>
      <c r="N64" s="2"/>
      <c r="O64" s="13">
        <f t="shared" ref="O64:O69" si="6">L64/G64*100</f>
        <v>50</v>
      </c>
      <c r="P64" s="2"/>
      <c r="Q64" s="2"/>
      <c r="R64" s="2"/>
      <c r="S64" s="2"/>
      <c r="T64" s="2">
        <v>3</v>
      </c>
      <c r="U64" s="2">
        <v>3</v>
      </c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24.95" customHeight="1" x14ac:dyDescent="0.3">
      <c r="A65" s="7" t="s">
        <v>90</v>
      </c>
      <c r="B65" s="4" t="s">
        <v>110</v>
      </c>
      <c r="C65" s="2"/>
      <c r="D65" s="2">
        <v>4</v>
      </c>
      <c r="E65" s="2"/>
      <c r="F65" s="7">
        <v>3</v>
      </c>
      <c r="G65" s="2">
        <v>90</v>
      </c>
      <c r="H65" s="2">
        <v>37</v>
      </c>
      <c r="I65" s="2"/>
      <c r="J65" s="2"/>
      <c r="K65" s="2"/>
      <c r="L65" s="2">
        <f t="shared" ref="L65:L67" si="7">G65-H65</f>
        <v>53</v>
      </c>
      <c r="M65" s="2"/>
      <c r="N65" s="2"/>
      <c r="O65" s="13">
        <f t="shared" si="6"/>
        <v>58.888888888888893</v>
      </c>
      <c r="P65" s="2"/>
      <c r="Q65" s="2"/>
      <c r="R65" s="2"/>
      <c r="S65" s="2"/>
      <c r="T65" s="2"/>
      <c r="U65" s="2"/>
      <c r="V65" s="2">
        <v>3</v>
      </c>
      <c r="W65" s="2">
        <v>3</v>
      </c>
      <c r="X65" s="2"/>
      <c r="Y65" s="2"/>
      <c r="Z65" s="2"/>
      <c r="AA65" s="2"/>
      <c r="AB65" s="2"/>
      <c r="AC65" s="2"/>
      <c r="AD65" s="2"/>
      <c r="AE65" s="2"/>
    </row>
    <row r="66" spans="1:31" ht="24.95" customHeight="1" x14ac:dyDescent="0.3">
      <c r="A66" s="7" t="s">
        <v>91</v>
      </c>
      <c r="B66" s="4" t="s">
        <v>110</v>
      </c>
      <c r="C66" s="2"/>
      <c r="D66" s="2">
        <v>3</v>
      </c>
      <c r="E66" s="2"/>
      <c r="F66" s="7">
        <v>3</v>
      </c>
      <c r="G66" s="2">
        <v>90</v>
      </c>
      <c r="H66" s="2">
        <v>45</v>
      </c>
      <c r="I66" s="2"/>
      <c r="J66" s="2"/>
      <c r="K66" s="2"/>
      <c r="L66" s="2">
        <f t="shared" si="7"/>
        <v>45</v>
      </c>
      <c r="M66" s="2"/>
      <c r="N66" s="2"/>
      <c r="O66" s="13">
        <f t="shared" si="6"/>
        <v>50</v>
      </c>
      <c r="P66" s="2"/>
      <c r="Q66" s="2"/>
      <c r="R66" s="2"/>
      <c r="S66" s="2"/>
      <c r="T66" s="2">
        <v>3</v>
      </c>
      <c r="U66" s="2">
        <v>3</v>
      </c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24.95" customHeight="1" x14ac:dyDescent="0.3">
      <c r="A67" s="7" t="s">
        <v>92</v>
      </c>
      <c r="B67" s="4" t="s">
        <v>110</v>
      </c>
      <c r="C67" s="2"/>
      <c r="D67" s="2">
        <v>4</v>
      </c>
      <c r="E67" s="2"/>
      <c r="F67" s="7">
        <v>3</v>
      </c>
      <c r="G67" s="2">
        <v>90</v>
      </c>
      <c r="H67" s="2">
        <v>37</v>
      </c>
      <c r="I67" s="2"/>
      <c r="J67" s="2"/>
      <c r="K67" s="2"/>
      <c r="L67" s="2">
        <f t="shared" si="7"/>
        <v>53</v>
      </c>
      <c r="M67" s="2"/>
      <c r="N67" s="2"/>
      <c r="O67" s="13">
        <f t="shared" si="6"/>
        <v>58.888888888888893</v>
      </c>
      <c r="P67" s="2"/>
      <c r="Q67" s="2"/>
      <c r="R67" s="2"/>
      <c r="S67" s="2"/>
      <c r="T67" s="2"/>
      <c r="U67" s="2"/>
      <c r="V67" s="2">
        <v>3</v>
      </c>
      <c r="W67" s="2">
        <v>3</v>
      </c>
      <c r="X67" s="2"/>
      <c r="Y67" s="2"/>
      <c r="Z67" s="2"/>
      <c r="AA67" s="2"/>
      <c r="AB67" s="2"/>
      <c r="AC67" s="2"/>
      <c r="AD67" s="2"/>
      <c r="AE67" s="2"/>
    </row>
    <row r="68" spans="1:31" s="16" customFormat="1" ht="24.95" customHeight="1" thickBot="1" x14ac:dyDescent="0.35">
      <c r="A68" s="17"/>
      <c r="B68" s="17"/>
      <c r="C68" s="17"/>
      <c r="D68" s="17"/>
      <c r="E68" s="17"/>
      <c r="F68" s="17"/>
      <c r="G68" s="18">
        <v>360</v>
      </c>
      <c r="H68" s="18">
        <f t="shared" ref="H68:N68" si="8">SUM(H64:H67)</f>
        <v>164</v>
      </c>
      <c r="I68" s="18">
        <f t="shared" si="8"/>
        <v>0</v>
      </c>
      <c r="J68" s="18">
        <f t="shared" si="8"/>
        <v>0</v>
      </c>
      <c r="K68" s="18">
        <f t="shared" si="8"/>
        <v>0</v>
      </c>
      <c r="L68" s="18">
        <f t="shared" si="8"/>
        <v>196</v>
      </c>
      <c r="M68" s="18">
        <f t="shared" si="8"/>
        <v>0</v>
      </c>
      <c r="N68" s="18">
        <f t="shared" si="8"/>
        <v>0</v>
      </c>
      <c r="O68" s="25">
        <f>L68/G68*100</f>
        <v>54.444444444444443</v>
      </c>
      <c r="P68" s="18">
        <f t="shared" ref="P68:AE68" si="9">SUM(P64:P67)</f>
        <v>0</v>
      </c>
      <c r="Q68" s="18">
        <f t="shared" si="9"/>
        <v>0</v>
      </c>
      <c r="R68" s="18">
        <f t="shared" si="9"/>
        <v>0</v>
      </c>
      <c r="S68" s="18">
        <f t="shared" si="9"/>
        <v>0</v>
      </c>
      <c r="T68" s="18">
        <f t="shared" si="9"/>
        <v>6</v>
      </c>
      <c r="U68" s="18">
        <f t="shared" si="9"/>
        <v>6</v>
      </c>
      <c r="V68" s="18">
        <f t="shared" si="9"/>
        <v>6</v>
      </c>
      <c r="W68" s="18">
        <f t="shared" si="9"/>
        <v>6</v>
      </c>
      <c r="X68" s="18">
        <f t="shared" si="9"/>
        <v>0</v>
      </c>
      <c r="Y68" s="18">
        <f t="shared" si="9"/>
        <v>0</v>
      </c>
      <c r="Z68" s="18">
        <f t="shared" si="9"/>
        <v>0</v>
      </c>
      <c r="AA68" s="18">
        <f t="shared" si="9"/>
        <v>0</v>
      </c>
      <c r="AB68" s="18">
        <f t="shared" si="9"/>
        <v>0</v>
      </c>
      <c r="AC68" s="18">
        <f t="shared" si="9"/>
        <v>0</v>
      </c>
      <c r="AD68" s="18">
        <f t="shared" si="9"/>
        <v>0</v>
      </c>
      <c r="AE68" s="18">
        <f t="shared" si="9"/>
        <v>0</v>
      </c>
    </row>
    <row r="69" spans="1:31" ht="24.95" customHeight="1" thickBot="1" x14ac:dyDescent="0.35">
      <c r="A69" s="19"/>
      <c r="B69" s="20" t="s">
        <v>93</v>
      </c>
      <c r="C69" s="20"/>
      <c r="D69" s="20"/>
      <c r="E69" s="20"/>
      <c r="F69" s="20"/>
      <c r="G69" s="22">
        <f t="shared" ref="G69:N69" si="10">G62+G68</f>
        <v>3555</v>
      </c>
      <c r="H69" s="22">
        <f t="shared" si="10"/>
        <v>1621</v>
      </c>
      <c r="I69" s="22">
        <f t="shared" si="10"/>
        <v>459</v>
      </c>
      <c r="J69" s="22">
        <f t="shared" si="10"/>
        <v>858</v>
      </c>
      <c r="K69" s="22">
        <f t="shared" si="10"/>
        <v>140</v>
      </c>
      <c r="L69" s="22">
        <f t="shared" si="10"/>
        <v>1394</v>
      </c>
      <c r="M69" s="22">
        <f t="shared" si="10"/>
        <v>0</v>
      </c>
      <c r="N69" s="22">
        <f t="shared" si="10"/>
        <v>0</v>
      </c>
      <c r="O69" s="24">
        <f t="shared" si="6"/>
        <v>39.212376933895918</v>
      </c>
      <c r="P69" s="22">
        <f t="shared" ref="P69:AE69" si="11">P62+P68</f>
        <v>22</v>
      </c>
      <c r="Q69" s="22">
        <f t="shared" si="11"/>
        <v>25.5</v>
      </c>
      <c r="R69" s="22">
        <f t="shared" si="11"/>
        <v>26</v>
      </c>
      <c r="S69" s="22">
        <f t="shared" si="11"/>
        <v>34.5</v>
      </c>
      <c r="T69" s="22">
        <f t="shared" si="11"/>
        <v>24</v>
      </c>
      <c r="U69" s="22">
        <f t="shared" si="11"/>
        <v>25</v>
      </c>
      <c r="V69" s="22">
        <f t="shared" si="11"/>
        <v>25</v>
      </c>
      <c r="W69" s="22">
        <f t="shared" si="11"/>
        <v>33.5</v>
      </c>
      <c r="X69" s="22">
        <f t="shared" si="11"/>
        <v>0</v>
      </c>
      <c r="Y69" s="22">
        <f t="shared" si="11"/>
        <v>0</v>
      </c>
      <c r="Z69" s="22">
        <f t="shared" si="11"/>
        <v>0</v>
      </c>
      <c r="AA69" s="22">
        <f t="shared" si="11"/>
        <v>0</v>
      </c>
      <c r="AB69" s="22">
        <f t="shared" si="11"/>
        <v>0</v>
      </c>
      <c r="AC69" s="22">
        <f t="shared" si="11"/>
        <v>0</v>
      </c>
      <c r="AD69" s="22">
        <f t="shared" si="11"/>
        <v>0</v>
      </c>
      <c r="AE69" s="22">
        <f t="shared" si="11"/>
        <v>0</v>
      </c>
    </row>
    <row r="70" spans="1:31" ht="24.95" customHeight="1" thickBot="1" x14ac:dyDescent="0.35">
      <c r="A70" s="26"/>
      <c r="B70" s="26" t="s">
        <v>94</v>
      </c>
      <c r="C70" s="26"/>
      <c r="D70" s="26"/>
      <c r="E70" s="26"/>
      <c r="F70" s="26">
        <v>1.5</v>
      </c>
      <c r="G70" s="26">
        <v>45</v>
      </c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1:31" ht="24.95" customHeight="1" thickBot="1" x14ac:dyDescent="0.35">
      <c r="A71" s="19"/>
      <c r="B71" s="20" t="s">
        <v>8</v>
      </c>
      <c r="C71" s="20"/>
      <c r="D71" s="20"/>
      <c r="E71" s="20"/>
      <c r="F71" s="20"/>
      <c r="G71" s="22">
        <f>SUM(G69:G70)</f>
        <v>3600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1"/>
    </row>
    <row r="73" spans="1:31" ht="24.95" customHeight="1" x14ac:dyDescent="0.3">
      <c r="B73" s="32" t="s">
        <v>111</v>
      </c>
      <c r="C73" s="32"/>
      <c r="D73" s="32"/>
      <c r="E73" s="32"/>
      <c r="F73" s="32"/>
      <c r="G73" s="32"/>
      <c r="I73" s="32" t="s">
        <v>113</v>
      </c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ht="24.95" customHeight="1" x14ac:dyDescent="0.3">
      <c r="B74" s="33" t="s">
        <v>112</v>
      </c>
      <c r="C74" s="33"/>
      <c r="D74" s="33"/>
      <c r="E74" s="33"/>
      <c r="F74" s="33"/>
      <c r="H74" s="33" t="s">
        <v>118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1"/>
    </row>
    <row r="75" spans="1:31" ht="24.95" customHeight="1" x14ac:dyDescent="0.3">
      <c r="B75" s="33"/>
      <c r="C75" s="33"/>
      <c r="D75" s="33"/>
      <c r="E75" s="33"/>
      <c r="F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1"/>
    </row>
    <row r="76" spans="1:31" ht="24.95" customHeight="1" x14ac:dyDescent="0.3">
      <c r="B76" s="33"/>
      <c r="C76" s="33"/>
      <c r="D76" s="33"/>
      <c r="E76" s="33"/>
      <c r="F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1"/>
    </row>
    <row r="77" spans="1:31" ht="24.95" customHeight="1" x14ac:dyDescent="0.3">
      <c r="B77" s="33"/>
      <c r="C77" s="33"/>
      <c r="D77" s="33"/>
      <c r="E77" s="33"/>
      <c r="F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1"/>
    </row>
    <row r="78" spans="1:31" ht="24.95" customHeight="1" x14ac:dyDescent="0.3">
      <c r="B78" s="33"/>
      <c r="C78" s="33"/>
      <c r="D78" s="33"/>
      <c r="E78" s="33"/>
      <c r="F78" s="33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</row>
    <row r="79" spans="1:31" ht="24.95" customHeight="1" x14ac:dyDescent="0.3"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</row>
  </sheetData>
  <sheetProtection algorithmName="SHA-512" hashValue="mIelP8c7CYm5qvky2zK2t17OwIohzQISJN2fd56QilcOiE5L/yG8sd3mOXKZYqiaRxpV7YylEhTWnsN+V0o3Ew==" saltValue="pL778KuodwOc3aMOJMJrpA==" spinCount="100000" sheet="1" objects="1" scenarios="1" selectLockedCells="1" selectUnlockedCells="1"/>
  <mergeCells count="59">
    <mergeCell ref="Z32:AA32"/>
    <mergeCell ref="AB32:AC32"/>
    <mergeCell ref="AD32:AE32"/>
    <mergeCell ref="F28:F33"/>
    <mergeCell ref="G29:G33"/>
    <mergeCell ref="H30:K30"/>
    <mergeCell ref="I31:K31"/>
    <mergeCell ref="H31:H33"/>
    <mergeCell ref="I32:I33"/>
    <mergeCell ref="J32:J33"/>
    <mergeCell ref="K32:K33"/>
    <mergeCell ref="G28:N28"/>
    <mergeCell ref="H29:N29"/>
    <mergeCell ref="L30:L33"/>
    <mergeCell ref="M30:M33"/>
    <mergeCell ref="N30:N33"/>
    <mergeCell ref="P32:Q32"/>
    <mergeCell ref="R32:S32"/>
    <mergeCell ref="T32:U32"/>
    <mergeCell ref="V32:W32"/>
    <mergeCell ref="X32:Y32"/>
    <mergeCell ref="R30:S30"/>
    <mergeCell ref="T29:W29"/>
    <mergeCell ref="T30:U30"/>
    <mergeCell ref="V30:W30"/>
    <mergeCell ref="P31:AE31"/>
    <mergeCell ref="A28:A33"/>
    <mergeCell ref="B28:B33"/>
    <mergeCell ref="C29:C33"/>
    <mergeCell ref="D29:D33"/>
    <mergeCell ref="E29:E33"/>
    <mergeCell ref="C28:E28"/>
    <mergeCell ref="C1:AE1"/>
    <mergeCell ref="C2:AE2"/>
    <mergeCell ref="C3:AE3"/>
    <mergeCell ref="C4:AE4"/>
    <mergeCell ref="F5:O5"/>
    <mergeCell ref="R5:AB5"/>
    <mergeCell ref="F6:O6"/>
    <mergeCell ref="R6:AB7"/>
    <mergeCell ref="F7:O7"/>
    <mergeCell ref="F8:O8"/>
    <mergeCell ref="R8:AB8"/>
    <mergeCell ref="B73:G73"/>
    <mergeCell ref="B74:F78"/>
    <mergeCell ref="I73:AE73"/>
    <mergeCell ref="H74:AD77"/>
    <mergeCell ref="F9:O9"/>
    <mergeCell ref="R9:AB9"/>
    <mergeCell ref="AB29:AE29"/>
    <mergeCell ref="P28:AE28"/>
    <mergeCell ref="X30:Y30"/>
    <mergeCell ref="Z30:AA30"/>
    <mergeCell ref="AB30:AC30"/>
    <mergeCell ref="AD30:AE30"/>
    <mergeCell ref="X29:AA29"/>
    <mergeCell ref="O28:O33"/>
    <mergeCell ref="P29:S29"/>
    <mergeCell ref="P30:Q30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verticalDpi="0" r:id="rId1"/>
  <rowBreaks count="1" manualBreakCount="1">
    <brk id="51" max="16383" man="1"/>
  </rowBreaks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ПЗСО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</dc:creator>
  <cp:lastModifiedBy>ОС</cp:lastModifiedBy>
  <cp:lastPrinted>2025-10-01T06:22:25Z</cp:lastPrinted>
  <dcterms:created xsi:type="dcterms:W3CDTF">2024-07-13T09:08:01Z</dcterms:created>
  <dcterms:modified xsi:type="dcterms:W3CDTF">2026-04-20T08:27:44Z</dcterms:modified>
</cp:coreProperties>
</file>